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" yWindow="45" windowWidth="19035" windowHeight="6960"/>
  </bookViews>
  <sheets>
    <sheet name="TCTC 2013-TCTC 2012 Comparison" sheetId="1" r:id="rId1"/>
  </sheets>
  <calcPr calcId="145621"/>
</workbook>
</file>

<file path=xl/calcChain.xml><?xml version="1.0" encoding="utf-8"?>
<calcChain xmlns="http://schemas.openxmlformats.org/spreadsheetml/2006/main">
  <c r="J6" i="1" l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5" i="1"/>
  <c r="G164" i="1" l="1"/>
  <c r="G165" i="1"/>
  <c r="G166" i="1"/>
  <c r="D164" i="1"/>
  <c r="D165" i="1"/>
  <c r="D166" i="1"/>
  <c r="B119" i="1"/>
  <c r="B120" i="1"/>
  <c r="B121" i="1"/>
  <c r="D119" i="1"/>
  <c r="D120" i="1"/>
  <c r="D121" i="1"/>
  <c r="D72" i="1"/>
  <c r="E68" i="1" s="1"/>
  <c r="E70" i="1" l="1"/>
  <c r="E69" i="1"/>
  <c r="G168" i="1"/>
  <c r="G167" i="1"/>
  <c r="D168" i="1"/>
  <c r="D167" i="1"/>
  <c r="B122" i="1"/>
  <c r="D122" i="1"/>
  <c r="B106" i="1"/>
  <c r="D106" i="1"/>
  <c r="B89" i="1"/>
  <c r="D89" i="1"/>
  <c r="B72" i="1"/>
  <c r="E71" i="1"/>
  <c r="G37" i="1"/>
  <c r="D37" i="1"/>
  <c r="G35" i="1"/>
  <c r="G36" i="1"/>
  <c r="D35" i="1"/>
  <c r="D36" i="1"/>
  <c r="C102" i="1" l="1"/>
  <c r="C103" i="1"/>
  <c r="C104" i="1"/>
  <c r="E105" i="1"/>
  <c r="E103" i="1"/>
  <c r="E104" i="1"/>
  <c r="E102" i="1"/>
  <c r="C87" i="1"/>
  <c r="C85" i="1"/>
  <c r="C86" i="1"/>
  <c r="E88" i="1"/>
  <c r="E87" i="1"/>
  <c r="E86" i="1"/>
  <c r="E85" i="1"/>
  <c r="C68" i="1"/>
  <c r="C69" i="1"/>
  <c r="C70" i="1"/>
  <c r="G5" i="1"/>
  <c r="G6" i="1"/>
  <c r="D5" i="1"/>
  <c r="D6" i="1"/>
  <c r="D7" i="1"/>
  <c r="G7" i="1"/>
  <c r="D8" i="1"/>
  <c r="G8" i="1"/>
  <c r="D9" i="1"/>
  <c r="G9" i="1"/>
  <c r="D10" i="1"/>
  <c r="G10" i="1"/>
  <c r="D11" i="1"/>
  <c r="G11" i="1"/>
  <c r="D12" i="1"/>
  <c r="G12" i="1"/>
  <c r="D13" i="1"/>
  <c r="G13" i="1"/>
  <c r="D14" i="1"/>
  <c r="G14" i="1"/>
  <c r="D15" i="1"/>
  <c r="G15" i="1"/>
  <c r="D16" i="1"/>
  <c r="G16" i="1"/>
  <c r="D17" i="1"/>
  <c r="G17" i="1"/>
  <c r="D18" i="1"/>
  <c r="G18" i="1"/>
  <c r="D19" i="1"/>
  <c r="G19" i="1"/>
  <c r="D20" i="1"/>
  <c r="G20" i="1"/>
  <c r="D21" i="1"/>
  <c r="G21" i="1"/>
  <c r="D22" i="1"/>
  <c r="G22" i="1"/>
  <c r="D23" i="1"/>
  <c r="G23" i="1"/>
  <c r="D24" i="1"/>
  <c r="G24" i="1"/>
  <c r="D25" i="1"/>
  <c r="G25" i="1"/>
  <c r="D26" i="1"/>
  <c r="G26" i="1"/>
  <c r="D27" i="1"/>
  <c r="G27" i="1"/>
  <c r="D28" i="1"/>
  <c r="G28" i="1"/>
  <c r="D29" i="1"/>
  <c r="G29" i="1"/>
  <c r="D30" i="1"/>
  <c r="G30" i="1"/>
  <c r="D31" i="1"/>
  <c r="G31" i="1"/>
  <c r="D32" i="1"/>
  <c r="G32" i="1"/>
  <c r="D33" i="1"/>
  <c r="G33" i="1"/>
  <c r="D34" i="1"/>
  <c r="G34" i="1"/>
  <c r="D196" i="1" l="1"/>
  <c r="E196" i="1" s="1"/>
  <c r="B196" i="1"/>
  <c r="C196" i="1" s="1"/>
  <c r="D190" i="1"/>
  <c r="E190" i="1" s="1"/>
  <c r="B190" i="1"/>
  <c r="C190" i="1" s="1"/>
  <c r="D183" i="1"/>
  <c r="E181" i="1" s="1"/>
  <c r="B183" i="1"/>
  <c r="C183" i="1" s="1"/>
  <c r="G163" i="1"/>
  <c r="D163" i="1"/>
  <c r="G162" i="1"/>
  <c r="D162" i="1"/>
  <c r="G161" i="1"/>
  <c r="D161" i="1"/>
  <c r="G160" i="1"/>
  <c r="D160" i="1"/>
  <c r="G159" i="1"/>
  <c r="D159" i="1"/>
  <c r="G158" i="1"/>
  <c r="D158" i="1"/>
  <c r="G157" i="1"/>
  <c r="D157" i="1"/>
  <c r="G156" i="1"/>
  <c r="D156" i="1"/>
  <c r="G155" i="1"/>
  <c r="D155" i="1"/>
  <c r="G154" i="1"/>
  <c r="D154" i="1"/>
  <c r="G153" i="1"/>
  <c r="D153" i="1"/>
  <c r="G152" i="1"/>
  <c r="D152" i="1"/>
  <c r="G151" i="1"/>
  <c r="D151" i="1"/>
  <c r="G150" i="1"/>
  <c r="D150" i="1"/>
  <c r="G149" i="1"/>
  <c r="D149" i="1"/>
  <c r="G148" i="1"/>
  <c r="D148" i="1"/>
  <c r="G147" i="1"/>
  <c r="D147" i="1"/>
  <c r="G146" i="1"/>
  <c r="D146" i="1"/>
  <c r="G145" i="1"/>
  <c r="D145" i="1"/>
  <c r="G144" i="1"/>
  <c r="D144" i="1"/>
  <c r="G143" i="1"/>
  <c r="D143" i="1"/>
  <c r="D118" i="1"/>
  <c r="B118" i="1"/>
  <c r="D117" i="1"/>
  <c r="B117" i="1"/>
  <c r="D116" i="1"/>
  <c r="B116" i="1"/>
  <c r="D115" i="1"/>
  <c r="B115" i="1"/>
  <c r="D114" i="1"/>
  <c r="B114" i="1"/>
  <c r="D113" i="1"/>
  <c r="B113" i="1"/>
  <c r="D112" i="1"/>
  <c r="B112" i="1"/>
  <c r="D111" i="1"/>
  <c r="B111" i="1"/>
  <c r="D110" i="1"/>
  <c r="B110" i="1"/>
  <c r="E100" i="1"/>
  <c r="E89" i="1"/>
  <c r="E66" i="1"/>
  <c r="C106" i="1" l="1"/>
  <c r="C105" i="1"/>
  <c r="C89" i="1"/>
  <c r="C88" i="1"/>
  <c r="C72" i="1"/>
  <c r="C71" i="1"/>
  <c r="C100" i="1"/>
  <c r="C194" i="1"/>
  <c r="C60" i="1"/>
  <c r="C62" i="1"/>
  <c r="C179" i="1"/>
  <c r="C181" i="1"/>
  <c r="C94" i="1"/>
  <c r="C77" i="1"/>
  <c r="C81" i="1"/>
  <c r="C78" i="1"/>
  <c r="C82" i="1"/>
  <c r="C79" i="1"/>
  <c r="C83" i="1"/>
  <c r="C76" i="1"/>
  <c r="C80" i="1"/>
  <c r="C84" i="1"/>
  <c r="C195" i="1"/>
  <c r="C187" i="1"/>
  <c r="C188" i="1"/>
  <c r="C189" i="1"/>
  <c r="C96" i="1"/>
  <c r="C98" i="1"/>
  <c r="C64" i="1"/>
  <c r="C66" i="1"/>
  <c r="C59" i="1"/>
  <c r="C61" i="1"/>
  <c r="C63" i="1"/>
  <c r="C65" i="1"/>
  <c r="C67" i="1"/>
  <c r="C93" i="1"/>
  <c r="C95" i="1"/>
  <c r="C97" i="1"/>
  <c r="C99" i="1"/>
  <c r="C101" i="1"/>
  <c r="D123" i="1"/>
  <c r="C178" i="1"/>
  <c r="C180" i="1"/>
  <c r="C182" i="1"/>
  <c r="E59" i="1"/>
  <c r="E61" i="1"/>
  <c r="E63" i="1"/>
  <c r="E65" i="1"/>
  <c r="E67" i="1"/>
  <c r="E72" i="1"/>
  <c r="E77" i="1"/>
  <c r="E79" i="1"/>
  <c r="E81" i="1"/>
  <c r="E83" i="1"/>
  <c r="E93" i="1"/>
  <c r="E95" i="1"/>
  <c r="E97" i="1"/>
  <c r="E99" i="1"/>
  <c r="E101" i="1"/>
  <c r="E106" i="1"/>
  <c r="E178" i="1"/>
  <c r="E180" i="1"/>
  <c r="E182" i="1"/>
  <c r="E183" i="1"/>
  <c r="E188" i="1"/>
  <c r="E194" i="1"/>
  <c r="B123" i="1"/>
  <c r="E60" i="1"/>
  <c r="E62" i="1"/>
  <c r="E64" i="1"/>
  <c r="E76" i="1"/>
  <c r="E78" i="1"/>
  <c r="E80" i="1"/>
  <c r="E82" i="1"/>
  <c r="E84" i="1"/>
  <c r="E94" i="1"/>
  <c r="E96" i="1"/>
  <c r="E98" i="1"/>
  <c r="E179" i="1"/>
  <c r="E187" i="1"/>
  <c r="E189" i="1"/>
  <c r="E195" i="1"/>
  <c r="C119" i="1" l="1"/>
  <c r="C121" i="1"/>
  <c r="C120" i="1"/>
  <c r="E121" i="1"/>
  <c r="E119" i="1"/>
  <c r="E120" i="1"/>
  <c r="E123" i="1"/>
  <c r="E122" i="1"/>
  <c r="C123" i="1"/>
  <c r="C122" i="1"/>
  <c r="C117" i="1"/>
  <c r="C114" i="1"/>
  <c r="C116" i="1"/>
  <c r="C115" i="1"/>
  <c r="E112" i="1"/>
  <c r="E111" i="1"/>
  <c r="C110" i="1"/>
  <c r="C111" i="1"/>
  <c r="C118" i="1"/>
  <c r="E115" i="1"/>
  <c r="E116" i="1"/>
  <c r="C112" i="1"/>
  <c r="E113" i="1"/>
  <c r="C113" i="1"/>
  <c r="E114" i="1"/>
  <c r="E117" i="1"/>
  <c r="E118" i="1"/>
  <c r="E110" i="1"/>
</calcChain>
</file>

<file path=xl/sharedStrings.xml><?xml version="1.0" encoding="utf-8"?>
<sst xmlns="http://schemas.openxmlformats.org/spreadsheetml/2006/main" count="365" uniqueCount="131">
  <si>
    <t>Section 1:  Campus Culture and Policies</t>
  </si>
  <si>
    <t>RATE IMPORTANCE (1 = "Not important at all" / 5 = "Very important") AND SATISFACTION (1 = "Not satisfied at all" / 5 = "Very satisfied")</t>
  </si>
  <si>
    <t>IMP Sign diff</t>
  </si>
  <si>
    <t>SAT Sign diff</t>
  </si>
  <si>
    <t>IMP Mean</t>
  </si>
  <si>
    <t>SAT Mean</t>
  </si>
  <si>
    <t>GAP</t>
  </si>
  <si>
    <t>This institution promotes excellent employee-student relationships</t>
  </si>
  <si>
    <t>This institution treats students as its top priority</t>
  </si>
  <si>
    <t>This institution does a good job of meeting the needs of students</t>
  </si>
  <si>
    <t>The mission, purpose, and values of this institution are well understood by most employees</t>
  </si>
  <si>
    <t>Most employees are generally supportive of the mission, purpose, and values of this institution</t>
  </si>
  <si>
    <t>The goals and objectives of this institution are consistent with its mission and values</t>
  </si>
  <si>
    <t>This institution involves its employees in planning for the future</t>
  </si>
  <si>
    <t>This institution plans carefully</t>
  </si>
  <si>
    <t>The leadership of this institution has a clear sense of purpose</t>
  </si>
  <si>
    <t>This institution does a good job of meeting the needs of its faculty</t>
  </si>
  <si>
    <t>This institution does a good job of meeting the needs of staff</t>
  </si>
  <si>
    <t>This institution does a good job of meeting the needs of administrators</t>
  </si>
  <si>
    <t>This institution makes sufficient budgetary resources available to achieve important objectives</t>
  </si>
  <si>
    <t>This institution makes sufficient staff resources available to achieve important objectives</t>
  </si>
  <si>
    <t>There are effective lines of communication between departments</t>
  </si>
  <si>
    <t>Administrators share information regularly with faculty and staff</t>
  </si>
  <si>
    <t>There is good communication between the faculty and the administration at this institution</t>
  </si>
  <si>
    <t>There is good communication between staff and the administration at this institution</t>
  </si>
  <si>
    <t>Faculty take pride in their work</t>
  </si>
  <si>
    <t>Staff take pride in their work</t>
  </si>
  <si>
    <t>Administrators take pride in their work</t>
  </si>
  <si>
    <t>There is a spirit of teamwork and cooperation at this institution</t>
  </si>
  <si>
    <t>The reputation of this institution continues to improve</t>
  </si>
  <si>
    <t>This institution is well-respected in the community</t>
  </si>
  <si>
    <t>Efforts to improve quality are paying off at this institution</t>
  </si>
  <si>
    <t>Employee suggestions are used to improve our institution</t>
  </si>
  <si>
    <t>This institution consistently follows clear processes for selecting new employees</t>
  </si>
  <si>
    <t>This institution consistently follows clear processes for orienting and training new employees</t>
  </si>
  <si>
    <t>This institution consistently follows clear processes for recognizing employee achievements</t>
  </si>
  <si>
    <t>This institution has written procedures that clearly define who is responsible for each operation and service</t>
  </si>
  <si>
    <t>Section 2:  Institutional Goals</t>
  </si>
  <si>
    <t xml:space="preserve">RATE: IMPORTANCE (1 = "Not important at all / 5 = "Very important") </t>
  </si>
  <si>
    <t>Sign diff</t>
  </si>
  <si>
    <t>A) Increase the enrollment of new students</t>
  </si>
  <si>
    <t>B) Retain more of its current students to graduation</t>
  </si>
  <si>
    <t>C) Improve the academic ability of entering student classes</t>
  </si>
  <si>
    <t>D) Recruit students from new geographic markets</t>
  </si>
  <si>
    <t>E) Increase the diversity of racial and ethnic groups represented among the student body</t>
  </si>
  <si>
    <t>F) Develop new academic programs</t>
  </si>
  <si>
    <t>G) Improve the quality of existing academic programs</t>
  </si>
  <si>
    <t>H) Improve the appearance of campus buildings and grounds</t>
  </si>
  <si>
    <t>I) Improve employee morale</t>
  </si>
  <si>
    <t>(Choose three goals that you believe should be this institution's top priorities)  First priority goal:</t>
  </si>
  <si>
    <t>All responses</t>
  </si>
  <si>
    <t>(Choose three goals that you believe should be this institution's top priorities)  Second priority goal:</t>
  </si>
  <si>
    <t>(Choose three goals that you believe should be this institution's top priorities)  Third priority goal:</t>
  </si>
  <si>
    <t>TOTAL "VOTES" FOR EACH GOAL</t>
  </si>
  <si>
    <t>Section 3:  Involvement in planning and decision-making</t>
  </si>
  <si>
    <t>RATE: INVOLVEMENT (1 = "Not enough involvement" / 3 = "Just the right involvement" / 5 = "Too much involvement")</t>
  </si>
  <si>
    <t>How involved are: Faculty</t>
  </si>
  <si>
    <t>How involved are: Staff</t>
  </si>
  <si>
    <t>How involved are: Deans or directors of administrative units</t>
  </si>
  <si>
    <t>How involved are: Deans or chairs of academic units</t>
  </si>
  <si>
    <t>How involved are: Senior administrators (VP, Provost level or above)</t>
  </si>
  <si>
    <t>How involved are: Students</t>
  </si>
  <si>
    <t>How involved are: Trustees</t>
  </si>
  <si>
    <t>How involved are: Alumni</t>
  </si>
  <si>
    <t>Section 4:  Work environment</t>
  </si>
  <si>
    <t>IMP Sign Diff</t>
  </si>
  <si>
    <t>It is easy for me to get information at this institution</t>
  </si>
  <si>
    <t>I learn about important campus events in a timely manner</t>
  </si>
  <si>
    <t>I am empowered to resolve problems quickly</t>
  </si>
  <si>
    <t>I am comfortable answering student questions about institutional policies and procedures</t>
  </si>
  <si>
    <t>I have the information I need to do my job well</t>
  </si>
  <si>
    <t>My job responsibilities are communicated clearly to me</t>
  </si>
  <si>
    <t>My supervisor pays attention to what I have to say</t>
  </si>
  <si>
    <t>My supervisor helps me improve my job performance</t>
  </si>
  <si>
    <t>My department or work unit has written, up-to-date objectives</t>
  </si>
  <si>
    <t>My department meets as a team to plan and coordinate work</t>
  </si>
  <si>
    <t>My department has the budget needed to do its job well</t>
  </si>
  <si>
    <t>My department has the staff needed to do its job well</t>
  </si>
  <si>
    <t>I am paid fairly for the work I do</t>
  </si>
  <si>
    <t>The employee benefits available to me are valuable</t>
  </si>
  <si>
    <t>I have adequate opportunities for advancement</t>
  </si>
  <si>
    <t>I have adequate opportunities for training to improve my skills</t>
  </si>
  <si>
    <t>I have adequate opportunities for professional development</t>
  </si>
  <si>
    <t>The type of work I do on most days is personally rewarding</t>
  </si>
  <si>
    <t>The work I do is appreciated by my supervisor</t>
  </si>
  <si>
    <t>The work I do is valuable to the institution</t>
  </si>
  <si>
    <t>I am proud to work at this institution</t>
  </si>
  <si>
    <t>Overall satisfaction</t>
  </si>
  <si>
    <t>Rate your overall satisfaction with your employment here so far:</t>
  </si>
  <si>
    <t>Section 5:  Demographics</t>
  </si>
  <si>
    <t>How long have you worked at this institution?</t>
  </si>
  <si>
    <t>Less than 1 year</t>
  </si>
  <si>
    <t>1 to 5 years</t>
  </si>
  <si>
    <t>6 to 10 years</t>
  </si>
  <si>
    <t>11 to 20 years</t>
  </si>
  <si>
    <t>More than 20 years</t>
  </si>
  <si>
    <t>Is your position:</t>
  </si>
  <si>
    <t>Faculty</t>
  </si>
  <si>
    <t>Staff</t>
  </si>
  <si>
    <t>Administrator</t>
  </si>
  <si>
    <t>Full-time</t>
  </si>
  <si>
    <t>Part-time</t>
  </si>
  <si>
    <t>TCTC 2013</t>
  </si>
  <si>
    <t>TCTC 2013 Mean</t>
  </si>
  <si>
    <t>TCTC 2013 Count</t>
  </si>
  <si>
    <t>TCTC 2013 Percent</t>
  </si>
  <si>
    <t>TCTC 2013 TOTAL</t>
  </si>
  <si>
    <t>TCTC 2013 PERCENT</t>
  </si>
  <si>
    <t>Employees are able to make a significant contribution in helping the college achieve its vision</t>
  </si>
  <si>
    <t>The degree of trust at the institution makes it easy to get things done across organizational lines</t>
  </si>
  <si>
    <t>The pace of change is sufficient to meet the challenges facing the college</t>
  </si>
  <si>
    <t>M) Some other goal</t>
  </si>
  <si>
    <t>J) Improve learning and help more students succeed academically</t>
  </si>
  <si>
    <t>K) Understand and meet the needs of the community and employers</t>
  </si>
  <si>
    <t>L) Create an inclusive work environment to maximize productivity</t>
  </si>
  <si>
    <t>The pace of change is manageable</t>
  </si>
  <si>
    <t>I understand how I contribute to meeting the challenges facing the institution</t>
  </si>
  <si>
    <t>It is clear to me how I contribute to achieving the plans established by the college</t>
  </si>
  <si>
    <t>It is clear to me how I contribute to student learning</t>
  </si>
  <si>
    <t>Critical decisions are made in predictable and logical way</t>
  </si>
  <si>
    <t>NS</t>
  </si>
  <si>
    <t>*</t>
  </si>
  <si>
    <t>**</t>
  </si>
  <si>
    <t>***</t>
  </si>
  <si>
    <t>TCTC 2012</t>
  </si>
  <si>
    <t>TCTC 2012
Mean</t>
  </si>
  <si>
    <t>TCTC 2012
Count</t>
  </si>
  <si>
    <t>TCTC 2012
Percent</t>
  </si>
  <si>
    <t>TCTC 2012
TOTAL</t>
  </si>
  <si>
    <t>TCTC 2012 PERCENT</t>
  </si>
  <si>
    <t>2013 compared to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</si>
</sst>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%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 applyNumberFormat="0" applyFill="0" applyBorder="0" applyAlignment="0" applyProtection="0"/>
  </cellStyleXfs>
  <cellXfs count="106">
    <xf numFmtId="0" fontId="0" fillId="0" borderId="0" xfId="0"/>
    <xf numFmtId="0" fontId="1" fillId="0" borderId="0" xfId="1" applyFill="1" applyAlignment="1">
      <alignment vertical="center" wrapText="1"/>
    </xf>
    <xf numFmtId="164" fontId="1" fillId="0" borderId="0" xfId="1" applyNumberFormat="1" applyFill="1" applyAlignment="1">
      <alignment vertical="center" wrapText="1"/>
    </xf>
    <xf numFmtId="2" fontId="1" fillId="0" borderId="0" xfId="1" applyNumberFormat="1" applyFill="1" applyAlignment="1">
      <alignment vertical="center" wrapText="1"/>
    </xf>
    <xf numFmtId="2" fontId="2" fillId="2" borderId="12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" fillId="0" borderId="10" xfId="1" applyFill="1" applyBorder="1" applyAlignment="1">
      <alignment vertical="center" wrapText="1"/>
    </xf>
    <xf numFmtId="2" fontId="1" fillId="0" borderId="11" xfId="1" applyNumberFormat="1" applyFill="1" applyBorder="1" applyAlignment="1">
      <alignment vertical="center" wrapText="1"/>
    </xf>
    <xf numFmtId="2" fontId="1" fillId="0" borderId="12" xfId="1" applyNumberFormat="1" applyFill="1" applyBorder="1" applyAlignment="1">
      <alignment vertical="center" wrapText="1"/>
    </xf>
    <xf numFmtId="2" fontId="1" fillId="0" borderId="13" xfId="1" applyNumberFormat="1" applyFill="1" applyBorder="1" applyAlignment="1">
      <alignment vertical="center" wrapText="1"/>
    </xf>
    <xf numFmtId="2" fontId="1" fillId="0" borderId="15" xfId="1" applyNumberFormat="1" applyFill="1" applyBorder="1" applyAlignment="1">
      <alignment vertical="center" wrapText="1"/>
    </xf>
    <xf numFmtId="0" fontId="1" fillId="0" borderId="11" xfId="1" applyFill="1" applyBorder="1" applyAlignment="1">
      <alignment horizontal="right" vertical="center" wrapText="1"/>
    </xf>
    <xf numFmtId="0" fontId="1" fillId="0" borderId="13" xfId="1" applyFill="1" applyBorder="1" applyAlignment="1">
      <alignment horizontal="right" vertical="center" wrapText="1"/>
    </xf>
    <xf numFmtId="0" fontId="1" fillId="0" borderId="16" xfId="1" applyFill="1" applyBorder="1" applyAlignment="1">
      <alignment vertical="center" wrapText="1"/>
    </xf>
    <xf numFmtId="2" fontId="1" fillId="0" borderId="17" xfId="1" applyNumberFormat="1" applyFill="1" applyBorder="1" applyAlignment="1">
      <alignment vertical="center" wrapText="1"/>
    </xf>
    <xf numFmtId="2" fontId="1" fillId="0" borderId="18" xfId="1" applyNumberFormat="1" applyFill="1" applyBorder="1" applyAlignment="1">
      <alignment vertical="center" wrapText="1"/>
    </xf>
    <xf numFmtId="2" fontId="1" fillId="0" borderId="19" xfId="1" applyNumberFormat="1" applyFill="1" applyBorder="1" applyAlignment="1">
      <alignment vertical="center" wrapText="1"/>
    </xf>
    <xf numFmtId="2" fontId="1" fillId="0" borderId="21" xfId="1" applyNumberFormat="1" applyFill="1" applyBorder="1" applyAlignment="1">
      <alignment vertical="center" wrapText="1"/>
    </xf>
    <xf numFmtId="0" fontId="1" fillId="0" borderId="17" xfId="1" applyFill="1" applyBorder="1" applyAlignment="1">
      <alignment horizontal="right" vertical="center" wrapText="1"/>
    </xf>
    <xf numFmtId="0" fontId="1" fillId="0" borderId="19" xfId="1" applyFill="1" applyBorder="1" applyAlignment="1">
      <alignment horizontal="right" vertical="center" wrapText="1"/>
    </xf>
    <xf numFmtId="0" fontId="1" fillId="0" borderId="0" xfId="1" applyFill="1" applyBorder="1" applyAlignment="1">
      <alignment vertical="center" wrapText="1"/>
    </xf>
    <xf numFmtId="0" fontId="2" fillId="2" borderId="5" xfId="1" applyFont="1" applyFill="1" applyBorder="1" applyAlignment="1">
      <alignment vertical="center" wrapText="1"/>
    </xf>
    <xf numFmtId="2" fontId="2" fillId="2" borderId="6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0" fontId="1" fillId="0" borderId="11" xfId="1" applyFill="1" applyBorder="1" applyAlignment="1">
      <alignment vertical="center" wrapText="1"/>
    </xf>
    <xf numFmtId="0" fontId="1" fillId="0" borderId="17" xfId="1" applyFill="1" applyBorder="1" applyAlignment="1">
      <alignment vertical="center" wrapText="1"/>
    </xf>
    <xf numFmtId="2" fontId="1" fillId="0" borderId="0" xfId="1" applyNumberFormat="1" applyFill="1" applyBorder="1" applyAlignment="1">
      <alignment vertical="center" wrapText="1"/>
    </xf>
    <xf numFmtId="0" fontId="2" fillId="2" borderId="4" xfId="1" applyFont="1" applyFill="1" applyBorder="1" applyAlignment="1">
      <alignment vertical="center" wrapText="1"/>
    </xf>
    <xf numFmtId="2" fontId="2" fillId="2" borderId="5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165" fontId="1" fillId="0" borderId="13" xfId="1" applyNumberFormat="1" applyFill="1" applyBorder="1" applyAlignment="1">
      <alignment vertical="center" wrapText="1"/>
    </xf>
    <xf numFmtId="3" fontId="1" fillId="0" borderId="14" xfId="1" applyNumberFormat="1" applyFill="1" applyBorder="1" applyAlignment="1">
      <alignment vertical="center" wrapText="1"/>
    </xf>
    <xf numFmtId="1" fontId="1" fillId="0" borderId="17" xfId="1" applyNumberFormat="1" applyFill="1" applyBorder="1" applyAlignment="1">
      <alignment vertical="center" wrapText="1"/>
    </xf>
    <xf numFmtId="165" fontId="1" fillId="0" borderId="19" xfId="1" applyNumberFormat="1" applyFill="1" applyBorder="1" applyAlignment="1">
      <alignment vertical="center" wrapText="1"/>
    </xf>
    <xf numFmtId="3" fontId="1" fillId="0" borderId="20" xfId="1" applyNumberFormat="1" applyFill="1" applyBorder="1" applyAlignment="1">
      <alignment vertical="center" wrapText="1"/>
    </xf>
    <xf numFmtId="1" fontId="1" fillId="0" borderId="0" xfId="1" applyNumberFormat="1" applyFill="1" applyBorder="1" applyAlignment="1">
      <alignment vertical="center" wrapText="1"/>
    </xf>
    <xf numFmtId="10" fontId="1" fillId="0" borderId="0" xfId="1" applyNumberFormat="1" applyFill="1" applyBorder="1" applyAlignment="1">
      <alignment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2" fontId="1" fillId="0" borderId="0" xfId="1" applyNumberFormat="1" applyAlignment="1">
      <alignment vertical="center" wrapText="1"/>
    </xf>
    <xf numFmtId="164" fontId="1" fillId="0" borderId="0" xfId="1" applyNumberFormat="1" applyFill="1" applyBorder="1" applyAlignment="1">
      <alignment vertical="center" wrapText="1"/>
    </xf>
    <xf numFmtId="164" fontId="1" fillId="0" borderId="0" xfId="1" applyNumberFormat="1" applyFill="1" applyAlignment="1">
      <alignment vertical="center"/>
    </xf>
    <xf numFmtId="2" fontId="1" fillId="0" borderId="12" xfId="2" applyNumberFormat="1" applyFont="1" applyFill="1" applyBorder="1" applyAlignment="1">
      <alignment vertical="center" wrapText="1"/>
    </xf>
    <xf numFmtId="164" fontId="1" fillId="0" borderId="0" xfId="1" applyNumberFormat="1" applyFill="1" applyAlignment="1">
      <alignment horizontal="right" vertical="center" wrapText="1"/>
    </xf>
    <xf numFmtId="2" fontId="1" fillId="0" borderId="18" xfId="2" applyNumberFormat="1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" fillId="0" borderId="0" xfId="2" applyFont="1" applyFill="1" applyBorder="1" applyAlignment="1">
      <alignment vertical="center" wrapText="1"/>
    </xf>
    <xf numFmtId="0" fontId="2" fillId="2" borderId="22" xfId="1" applyFont="1" applyFill="1" applyBorder="1" applyAlignment="1">
      <alignment vertical="center" wrapText="1"/>
    </xf>
    <xf numFmtId="0" fontId="2" fillId="2" borderId="24" xfId="1" applyFont="1" applyFill="1" applyBorder="1" applyAlignment="1">
      <alignment horizontal="center" vertical="center" wrapText="1"/>
    </xf>
    <xf numFmtId="0" fontId="1" fillId="0" borderId="22" xfId="1" applyFont="1" applyFill="1" applyBorder="1" applyAlignment="1">
      <alignment vertical="center" wrapText="1"/>
    </xf>
    <xf numFmtId="2" fontId="1" fillId="0" borderId="23" xfId="1" applyNumberFormat="1" applyFont="1" applyFill="1" applyBorder="1" applyAlignment="1">
      <alignment vertical="center" wrapText="1"/>
    </xf>
    <xf numFmtId="0" fontId="1" fillId="0" borderId="24" xfId="1" applyFont="1" applyFill="1" applyBorder="1" applyAlignment="1">
      <alignment horizontal="right" vertical="center" wrapText="1"/>
    </xf>
    <xf numFmtId="0" fontId="1" fillId="0" borderId="0" xfId="1" applyFont="1" applyFill="1" applyBorder="1" applyAlignment="1">
      <alignment vertical="center" wrapText="1"/>
    </xf>
    <xf numFmtId="2" fontId="1" fillId="0" borderId="0" xfId="1" applyNumberFormat="1" applyFont="1" applyFill="1" applyBorder="1" applyAlignment="1">
      <alignment vertical="center" wrapText="1"/>
    </xf>
    <xf numFmtId="0" fontId="3" fillId="2" borderId="4" xfId="1" applyFont="1" applyFill="1" applyBorder="1" applyAlignment="1">
      <alignment vertical="center" wrapText="1"/>
    </xf>
    <xf numFmtId="1" fontId="1" fillId="0" borderId="11" xfId="1" applyNumberFormat="1" applyFill="1" applyBorder="1" applyAlignment="1">
      <alignment vertical="center" wrapText="1"/>
    </xf>
    <xf numFmtId="10" fontId="1" fillId="0" borderId="0" xfId="1" applyNumberFormat="1" applyFill="1" applyAlignment="1">
      <alignment vertical="center" wrapText="1"/>
    </xf>
    <xf numFmtId="3" fontId="1" fillId="0" borderId="14" xfId="1" applyNumberFormat="1" applyFill="1" applyBorder="1" applyAlignment="1">
      <alignment horizontal="right" vertical="center" wrapText="1"/>
    </xf>
    <xf numFmtId="165" fontId="1" fillId="0" borderId="13" xfId="1" applyNumberFormat="1" applyFill="1" applyBorder="1" applyAlignment="1">
      <alignment horizontal="right" vertical="center" wrapText="1"/>
    </xf>
    <xf numFmtId="3" fontId="1" fillId="0" borderId="20" xfId="1" applyNumberFormat="1" applyFill="1" applyBorder="1" applyAlignment="1">
      <alignment horizontal="right" vertical="center" wrapText="1"/>
    </xf>
    <xf numFmtId="165" fontId="1" fillId="0" borderId="19" xfId="1" applyNumberFormat="1" applyFill="1" applyBorder="1" applyAlignment="1">
      <alignment horizontal="right" vertical="center" wrapText="1"/>
    </xf>
    <xf numFmtId="0" fontId="2" fillId="2" borderId="13" xfId="1" applyFont="1" applyFill="1" applyBorder="1" applyAlignment="1">
      <alignment horizontal="center" vertical="center" wrapText="1"/>
    </xf>
    <xf numFmtId="2" fontId="2" fillId="2" borderId="11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0" fontId="1" fillId="0" borderId="0" xfId="1" applyFill="1" applyBorder="1" applyAlignment="1">
      <alignment horizontal="right" vertical="center" wrapText="1"/>
    </xf>
    <xf numFmtId="0" fontId="1" fillId="0" borderId="26" xfId="1" applyFill="1" applyBorder="1" applyAlignment="1">
      <alignment vertical="center" wrapText="1"/>
    </xf>
    <xf numFmtId="0" fontId="1" fillId="0" borderId="27" xfId="1" applyFill="1" applyBorder="1" applyAlignment="1">
      <alignment vertical="center" wrapText="1"/>
    </xf>
    <xf numFmtId="0" fontId="1" fillId="0" borderId="14" xfId="1" applyFill="1" applyBorder="1" applyAlignment="1">
      <alignment horizontal="right" vertical="center" wrapText="1"/>
    </xf>
    <xf numFmtId="0" fontId="1" fillId="0" borderId="20" xfId="1" applyFill="1" applyBorder="1" applyAlignment="1">
      <alignment horizontal="right" vertical="center" wrapText="1"/>
    </xf>
    <xf numFmtId="0" fontId="1" fillId="0" borderId="28" xfId="1" applyFill="1" applyBorder="1" applyAlignment="1">
      <alignment vertical="center" wrapText="1"/>
    </xf>
    <xf numFmtId="0" fontId="1" fillId="0" borderId="29" xfId="1" applyFill="1" applyBorder="1" applyAlignment="1">
      <alignment vertical="center" wrapText="1"/>
    </xf>
    <xf numFmtId="3" fontId="1" fillId="0" borderId="30" xfId="1" applyNumberFormat="1" applyFill="1" applyBorder="1" applyAlignment="1">
      <alignment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1" fillId="0" borderId="31" xfId="1" applyNumberFormat="1" applyFill="1" applyBorder="1" applyAlignment="1">
      <alignment vertical="center" wrapText="1"/>
    </xf>
    <xf numFmtId="0" fontId="1" fillId="0" borderId="32" xfId="1" applyFill="1" applyBorder="1" applyAlignment="1">
      <alignment horizontal="right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2" xfId="1" applyFont="1" applyFill="1" applyBorder="1" applyAlignment="1">
      <alignment horizontal="left" vertical="center" wrapText="1"/>
    </xf>
    <xf numFmtId="0" fontId="2" fillId="2" borderId="3" xfId="1" applyFont="1" applyFill="1" applyBorder="1" applyAlignment="1">
      <alignment horizontal="left" vertical="center" wrapText="1"/>
    </xf>
    <xf numFmtId="0" fontId="2" fillId="2" borderId="25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 wrapText="1"/>
    </xf>
    <xf numFmtId="1" fontId="2" fillId="2" borderId="5" xfId="1" applyNumberFormat="1" applyFont="1" applyFill="1" applyBorder="1" applyAlignment="1">
      <alignment horizontal="center" vertical="center" wrapText="1"/>
    </xf>
    <xf numFmtId="1" fontId="2" fillId="2" borderId="6" xfId="1" applyNumberFormat="1" applyFont="1" applyFill="1" applyBorder="1" applyAlignment="1">
      <alignment horizontal="center" vertical="center" wrapText="1"/>
    </xf>
    <xf numFmtId="1" fontId="2" fillId="2" borderId="7" xfId="1" applyNumberFormat="1" applyFont="1" applyFill="1" applyBorder="1" applyAlignment="1">
      <alignment horizontal="center" vertical="center" wrapText="1"/>
    </xf>
    <xf numFmtId="2" fontId="2" fillId="2" borderId="8" xfId="1" applyNumberFormat="1" applyFont="1" applyFill="1" applyBorder="1" applyAlignment="1">
      <alignment horizontal="center" vertical="center" wrapText="1"/>
    </xf>
    <xf numFmtId="2" fontId="2" fillId="2" borderId="14" xfId="1" applyNumberFormat="1" applyFont="1" applyFill="1" applyBorder="1" applyAlignment="1">
      <alignment horizontal="center" vertical="center" wrapText="1"/>
    </xf>
    <xf numFmtId="2" fontId="2" fillId="2" borderId="7" xfId="1" applyNumberFormat="1" applyFont="1" applyFill="1" applyBorder="1" applyAlignment="1">
      <alignment horizontal="center" vertical="center" wrapText="1"/>
    </xf>
    <xf numFmtId="2" fontId="2" fillId="2" borderId="1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 wrapText="1"/>
    </xf>
    <xf numFmtId="0" fontId="2" fillId="2" borderId="32" xfId="1" applyFont="1" applyFill="1" applyBorder="1" applyAlignment="1">
      <alignment horizontal="center" vertical="center" wrapText="1"/>
    </xf>
    <xf numFmtId="0" fontId="5" fillId="0" borderId="0" xfId="1" applyFont="1" applyFill="1" applyAlignment="1">
      <alignment vertical="center" wrapText="1"/>
    </xf>
    <xf numFmtId="2" fontId="5" fillId="0" borderId="25" xfId="1" applyNumberFormat="1" applyFont="1" applyFill="1" applyBorder="1" applyAlignment="1">
      <alignment horizontal="right" vertical="center" wrapText="1"/>
    </xf>
    <xf numFmtId="2" fontId="5" fillId="0" borderId="26" xfId="1" applyNumberFormat="1" applyFont="1" applyFill="1" applyBorder="1" applyAlignment="1">
      <alignment horizontal="right" vertical="center" wrapText="1"/>
    </xf>
    <xf numFmtId="2" fontId="5" fillId="0" borderId="27" xfId="1" applyNumberFormat="1" applyFont="1" applyFill="1" applyBorder="1" applyAlignment="1">
      <alignment horizontal="right" vertical="center" wrapText="1"/>
    </xf>
    <xf numFmtId="0" fontId="4" fillId="0" borderId="34" xfId="0" applyFont="1" applyBorder="1"/>
    <xf numFmtId="164" fontId="1" fillId="0" borderId="33" xfId="1" applyNumberFormat="1" applyFill="1" applyBorder="1" applyAlignment="1">
      <alignment vertical="center" wrapText="1"/>
    </xf>
    <xf numFmtId="0" fontId="1" fillId="0" borderId="33" xfId="1" applyFill="1" applyBorder="1" applyAlignment="1">
      <alignment horizontal="right" vertical="center" wrapText="1"/>
    </xf>
  </cellXfs>
  <cellStyles count="3">
    <cellStyle name="Normal" xfId="0" builtinId="0"/>
    <cellStyle name="Normal 2" xfId="1"/>
    <cellStyle name="Normal_Question ID file 2" xfId="2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6"/>
  <sheetViews>
    <sheetView tabSelected="1" zoomScaleNormal="100" workbookViewId="0">
      <selection activeCell="D51" sqref="D51"/>
    </sheetView>
  </sheetViews>
  <sheetFormatPr defaultRowHeight="15" customHeight="1" x14ac:dyDescent="0.25"/>
  <cols>
    <col min="1" max="1" width="81.5703125" style="1" customWidth="1"/>
    <col min="2" max="2" width="10.85546875" style="3" customWidth="1"/>
    <col min="3" max="3" width="11.7109375" style="3" customWidth="1"/>
    <col min="4" max="7" width="11.7109375" style="1" customWidth="1"/>
    <col min="8" max="9" width="9.7109375" style="1" customWidth="1"/>
    <col min="10" max="10" width="12.42578125" style="1" customWidth="1"/>
    <col min="11" max="11" width="12.5703125" style="2" bestFit="1" customWidth="1"/>
    <col min="12" max="12" width="9.140625" style="2"/>
    <col min="13" max="13" width="9.5703125" style="1" bestFit="1" customWidth="1"/>
    <col min="14" max="14" width="12.5703125" style="1" bestFit="1" customWidth="1"/>
    <col min="15" max="16384" width="9.140625" style="1"/>
  </cols>
  <sheetData>
    <row r="1" spans="1:12" ht="15" customHeight="1" thickBot="1" x14ac:dyDescent="0.3">
      <c r="A1" s="79" t="s">
        <v>0</v>
      </c>
      <c r="B1" s="80"/>
      <c r="C1" s="80"/>
      <c r="D1" s="80"/>
      <c r="E1" s="80"/>
      <c r="F1" s="80"/>
      <c r="G1" s="80"/>
      <c r="H1" s="80"/>
      <c r="I1" s="81"/>
      <c r="L1" s="1"/>
    </row>
    <row r="2" spans="1:12" ht="15" customHeight="1" thickBot="1" x14ac:dyDescent="0.3">
      <c r="K2" s="1"/>
      <c r="L2" s="1"/>
    </row>
    <row r="3" spans="1:12" ht="15" customHeight="1" x14ac:dyDescent="0.25">
      <c r="A3" s="91" t="s">
        <v>1</v>
      </c>
      <c r="B3" s="84" t="s">
        <v>102</v>
      </c>
      <c r="C3" s="85"/>
      <c r="D3" s="93"/>
      <c r="E3" s="84" t="s">
        <v>124</v>
      </c>
      <c r="F3" s="85"/>
      <c r="G3" s="93"/>
      <c r="H3" s="94" t="s">
        <v>2</v>
      </c>
      <c r="I3" s="96" t="s">
        <v>3</v>
      </c>
      <c r="J3" s="96" t="s">
        <v>130</v>
      </c>
      <c r="L3" s="1"/>
    </row>
    <row r="4" spans="1:12" ht="20.25" customHeight="1" thickBot="1" x14ac:dyDescent="0.3">
      <c r="A4" s="92"/>
      <c r="B4" s="63" t="s">
        <v>4</v>
      </c>
      <c r="C4" s="4" t="s">
        <v>5</v>
      </c>
      <c r="D4" s="5" t="s">
        <v>6</v>
      </c>
      <c r="E4" s="63" t="s">
        <v>4</v>
      </c>
      <c r="F4" s="4" t="s">
        <v>5</v>
      </c>
      <c r="G4" s="5" t="s">
        <v>6</v>
      </c>
      <c r="H4" s="95"/>
      <c r="I4" s="97"/>
      <c r="J4" s="98"/>
      <c r="L4" s="1"/>
    </row>
    <row r="5" spans="1:12" ht="15" customHeight="1" x14ac:dyDescent="0.25">
      <c r="A5" s="6" t="s">
        <v>7</v>
      </c>
      <c r="B5" s="7">
        <v>4.6666666666666661</v>
      </c>
      <c r="C5" s="8">
        <v>3.5098039215686252</v>
      </c>
      <c r="D5" s="10">
        <f>B5-C5</f>
        <v>1.1568627450980409</v>
      </c>
      <c r="E5" s="7">
        <v>4.5866141732283499</v>
      </c>
      <c r="F5" s="8">
        <v>3.6746987951807242</v>
      </c>
      <c r="G5" s="10">
        <f>E5-F5</f>
        <v>0.91191537804762568</v>
      </c>
      <c r="H5" s="11" t="s">
        <v>120</v>
      </c>
      <c r="I5" s="12" t="s">
        <v>121</v>
      </c>
      <c r="J5" s="100">
        <f>(C5-F5)</f>
        <v>-0.16489487361209898</v>
      </c>
      <c r="L5" s="1"/>
    </row>
    <row r="6" spans="1:12" ht="15" customHeight="1" x14ac:dyDescent="0.25">
      <c r="A6" s="6" t="s">
        <v>8</v>
      </c>
      <c r="B6" s="7">
        <v>4.7304687500000018</v>
      </c>
      <c r="C6" s="8">
        <v>3.4804687499999996</v>
      </c>
      <c r="D6" s="10">
        <f t="shared" ref="D6:D37" si="0">B6-C6</f>
        <v>1.2500000000000022</v>
      </c>
      <c r="E6" s="7">
        <v>4.6496062992125999</v>
      </c>
      <c r="F6" s="8">
        <v>3.5959999999999996</v>
      </c>
      <c r="G6" s="10">
        <f t="shared" ref="G6:G37" si="1">E6-F6</f>
        <v>1.0536062992126003</v>
      </c>
      <c r="H6" s="11" t="s">
        <v>120</v>
      </c>
      <c r="I6" s="12" t="s">
        <v>120</v>
      </c>
      <c r="J6" s="103">
        <f t="shared" ref="J6:J37" si="2">(C6-F6)</f>
        <v>-0.11553125000000009</v>
      </c>
      <c r="L6" s="1"/>
    </row>
    <row r="7" spans="1:12" ht="15" customHeight="1" x14ac:dyDescent="0.25">
      <c r="A7" s="6" t="s">
        <v>9</v>
      </c>
      <c r="B7" s="7">
        <v>4.6811023622047241</v>
      </c>
      <c r="C7" s="8">
        <v>3.3937007874015737</v>
      </c>
      <c r="D7" s="10">
        <f t="shared" si="0"/>
        <v>1.2874015748031504</v>
      </c>
      <c r="E7" s="7">
        <v>4.6468253968253981</v>
      </c>
      <c r="F7" s="8">
        <v>3.522088353413654</v>
      </c>
      <c r="G7" s="10">
        <f t="shared" si="1"/>
        <v>1.1247370434117441</v>
      </c>
      <c r="H7" s="11" t="s">
        <v>120</v>
      </c>
      <c r="I7" s="12" t="s">
        <v>120</v>
      </c>
      <c r="J7" s="103">
        <f t="shared" si="2"/>
        <v>-0.12838756601208035</v>
      </c>
      <c r="L7" s="1"/>
    </row>
    <row r="8" spans="1:12" ht="15" customHeight="1" x14ac:dyDescent="0.25">
      <c r="A8" s="6" t="s">
        <v>10</v>
      </c>
      <c r="B8" s="7">
        <v>4.3398437499999991</v>
      </c>
      <c r="C8" s="8">
        <v>3.3137254901960786</v>
      </c>
      <c r="D8" s="10">
        <f t="shared" si="0"/>
        <v>1.0261182598039205</v>
      </c>
      <c r="E8" s="7">
        <v>4.3543307086614202</v>
      </c>
      <c r="F8" s="8">
        <v>3.5657370517928322</v>
      </c>
      <c r="G8" s="10">
        <f t="shared" si="1"/>
        <v>0.78859365686858807</v>
      </c>
      <c r="H8" s="11" t="s">
        <v>120</v>
      </c>
      <c r="I8" s="12" t="s">
        <v>122</v>
      </c>
      <c r="J8" s="101">
        <f t="shared" si="2"/>
        <v>-0.25201156159675353</v>
      </c>
      <c r="L8" s="99"/>
    </row>
    <row r="9" spans="1:12" ht="15" customHeight="1" x14ac:dyDescent="0.25">
      <c r="A9" s="6" t="s">
        <v>11</v>
      </c>
      <c r="B9" s="7">
        <v>4.3735408560311271</v>
      </c>
      <c r="C9" s="8">
        <v>3.4313725490196072</v>
      </c>
      <c r="D9" s="10">
        <f t="shared" si="0"/>
        <v>0.94216830701151988</v>
      </c>
      <c r="E9" s="7">
        <v>4.4229249011857696</v>
      </c>
      <c r="F9" s="8">
        <v>3.6600000000000006</v>
      </c>
      <c r="G9" s="10">
        <f t="shared" si="1"/>
        <v>0.76292490118576906</v>
      </c>
      <c r="H9" s="11" t="s">
        <v>120</v>
      </c>
      <c r="I9" s="12" t="s">
        <v>122</v>
      </c>
      <c r="J9" s="101">
        <f t="shared" si="2"/>
        <v>-0.22862745098039339</v>
      </c>
      <c r="L9" s="1"/>
    </row>
    <row r="10" spans="1:12" ht="15" customHeight="1" x14ac:dyDescent="0.25">
      <c r="A10" s="6" t="s">
        <v>12</v>
      </c>
      <c r="B10" s="7">
        <v>4.4418604651162763</v>
      </c>
      <c r="C10" s="8">
        <v>3.494117647058824</v>
      </c>
      <c r="D10" s="10">
        <f t="shared" si="0"/>
        <v>0.94774281805745231</v>
      </c>
      <c r="E10" s="7">
        <v>4.4566929133858242</v>
      </c>
      <c r="F10" s="8">
        <v>3.7400000000000011</v>
      </c>
      <c r="G10" s="10">
        <f t="shared" si="1"/>
        <v>0.71669291338582308</v>
      </c>
      <c r="H10" s="11" t="s">
        <v>120</v>
      </c>
      <c r="I10" s="12" t="s">
        <v>122</v>
      </c>
      <c r="J10" s="101">
        <f t="shared" si="2"/>
        <v>-0.24588235294117711</v>
      </c>
      <c r="L10" s="1"/>
    </row>
    <row r="11" spans="1:12" ht="15" customHeight="1" x14ac:dyDescent="0.25">
      <c r="A11" s="6" t="s">
        <v>13</v>
      </c>
      <c r="B11" s="7">
        <v>4.3861003861003836</v>
      </c>
      <c r="C11" s="8">
        <v>3.2627450980392165</v>
      </c>
      <c r="D11" s="10">
        <f t="shared" si="0"/>
        <v>1.123355288061167</v>
      </c>
      <c r="E11" s="7">
        <v>4.4212598425196852</v>
      </c>
      <c r="F11" s="8">
        <v>3.5702811244979928</v>
      </c>
      <c r="G11" s="10">
        <f t="shared" si="1"/>
        <v>0.85097871802169234</v>
      </c>
      <c r="H11" s="11" t="s">
        <v>120</v>
      </c>
      <c r="I11" s="12" t="s">
        <v>122</v>
      </c>
      <c r="J11" s="101">
        <f t="shared" si="2"/>
        <v>-0.30753602645877631</v>
      </c>
      <c r="L11" s="1"/>
    </row>
    <row r="12" spans="1:12" ht="15" customHeight="1" x14ac:dyDescent="0.25">
      <c r="A12" s="6" t="s">
        <v>14</v>
      </c>
      <c r="B12" s="7">
        <v>4.5215686274509812</v>
      </c>
      <c r="C12" s="8">
        <v>3.2684824902723726</v>
      </c>
      <c r="D12" s="10">
        <f t="shared" si="0"/>
        <v>1.2530861371786086</v>
      </c>
      <c r="E12" s="7">
        <v>4.5000000000000009</v>
      </c>
      <c r="F12" s="8">
        <v>3.5520000000000009</v>
      </c>
      <c r="G12" s="10">
        <f t="shared" si="1"/>
        <v>0.94799999999999995</v>
      </c>
      <c r="H12" s="11" t="s">
        <v>120</v>
      </c>
      <c r="I12" s="12" t="s">
        <v>122</v>
      </c>
      <c r="J12" s="101">
        <f t="shared" si="2"/>
        <v>-0.28351750972762835</v>
      </c>
      <c r="L12" s="1"/>
    </row>
    <row r="13" spans="1:12" ht="15" customHeight="1" x14ac:dyDescent="0.25">
      <c r="A13" s="6" t="s">
        <v>15</v>
      </c>
      <c r="B13" s="7">
        <v>4.5764705882352965</v>
      </c>
      <c r="C13" s="8">
        <v>3.3019607843137266</v>
      </c>
      <c r="D13" s="10">
        <f t="shared" si="0"/>
        <v>1.2745098039215699</v>
      </c>
      <c r="E13" s="7">
        <v>4.6111111111111116</v>
      </c>
      <c r="F13" s="8">
        <v>3.689516129032258</v>
      </c>
      <c r="G13" s="10">
        <f t="shared" si="1"/>
        <v>0.9215949820788536</v>
      </c>
      <c r="H13" s="11" t="s">
        <v>120</v>
      </c>
      <c r="I13" s="12" t="s">
        <v>123</v>
      </c>
      <c r="J13" s="101">
        <f t="shared" si="2"/>
        <v>-0.38755534471853137</v>
      </c>
      <c r="L13" s="1"/>
    </row>
    <row r="14" spans="1:12" ht="15" customHeight="1" x14ac:dyDescent="0.25">
      <c r="A14" s="6" t="s">
        <v>16</v>
      </c>
      <c r="B14" s="7">
        <v>4.4960937500000044</v>
      </c>
      <c r="C14" s="8">
        <v>3.1535433070866161</v>
      </c>
      <c r="D14" s="10">
        <f t="shared" si="0"/>
        <v>1.3425504429133883</v>
      </c>
      <c r="E14" s="7">
        <v>4.4120000000000017</v>
      </c>
      <c r="F14" s="8">
        <v>3.5243902439024373</v>
      </c>
      <c r="G14" s="10">
        <f t="shared" si="1"/>
        <v>0.88760975609756443</v>
      </c>
      <c r="H14" s="11" t="s">
        <v>120</v>
      </c>
      <c r="I14" s="12" t="s">
        <v>123</v>
      </c>
      <c r="J14" s="101">
        <f t="shared" si="2"/>
        <v>-0.37084693681582115</v>
      </c>
      <c r="L14" s="1"/>
    </row>
    <row r="15" spans="1:12" ht="15" customHeight="1" x14ac:dyDescent="0.25">
      <c r="A15" s="6" t="s">
        <v>17</v>
      </c>
      <c r="B15" s="7">
        <v>4.4784313725490197</v>
      </c>
      <c r="C15" s="8">
        <v>3.1159999999999992</v>
      </c>
      <c r="D15" s="10">
        <f t="shared" si="0"/>
        <v>1.3624313725490205</v>
      </c>
      <c r="E15" s="7">
        <v>4.4246031746031758</v>
      </c>
      <c r="F15" s="8">
        <v>3.3565573770491803</v>
      </c>
      <c r="G15" s="10">
        <f t="shared" si="1"/>
        <v>1.0680457975539954</v>
      </c>
      <c r="H15" s="11" t="s">
        <v>120</v>
      </c>
      <c r="I15" s="12" t="s">
        <v>122</v>
      </c>
      <c r="J15" s="101">
        <f t="shared" si="2"/>
        <v>-0.24055737704918112</v>
      </c>
      <c r="L15" s="1"/>
    </row>
    <row r="16" spans="1:12" ht="15" customHeight="1" x14ac:dyDescent="0.25">
      <c r="A16" s="6" t="s">
        <v>18</v>
      </c>
      <c r="B16" s="7">
        <v>4.2738095238095237</v>
      </c>
      <c r="C16" s="8">
        <v>3.7333333333333325</v>
      </c>
      <c r="D16" s="10">
        <f t="shared" si="0"/>
        <v>0.54047619047619122</v>
      </c>
      <c r="E16" s="7">
        <v>4.2690763052208816</v>
      </c>
      <c r="F16" s="8">
        <v>3.8755186721991706</v>
      </c>
      <c r="G16" s="10">
        <f t="shared" si="1"/>
        <v>0.39355763302171098</v>
      </c>
      <c r="H16" s="11" t="s">
        <v>120</v>
      </c>
      <c r="I16" s="12" t="s">
        <v>120</v>
      </c>
      <c r="J16" s="103">
        <f t="shared" si="2"/>
        <v>-0.14218533886583806</v>
      </c>
      <c r="K16" s="1"/>
      <c r="L16" s="1"/>
    </row>
    <row r="17" spans="1:10" s="1" customFormat="1" ht="15" customHeight="1" x14ac:dyDescent="0.25">
      <c r="A17" s="6" t="s">
        <v>19</v>
      </c>
      <c r="B17" s="7">
        <v>4.4509803921568629</v>
      </c>
      <c r="C17" s="8">
        <v>3.2920000000000003</v>
      </c>
      <c r="D17" s="10">
        <f t="shared" si="0"/>
        <v>1.1589803921568627</v>
      </c>
      <c r="E17" s="7">
        <v>4.4859437751004014</v>
      </c>
      <c r="F17" s="8">
        <v>3.5365853658536586</v>
      </c>
      <c r="G17" s="10">
        <f t="shared" si="1"/>
        <v>0.94935840924674286</v>
      </c>
      <c r="H17" s="11" t="s">
        <v>120</v>
      </c>
      <c r="I17" s="12" t="s">
        <v>122</v>
      </c>
      <c r="J17" s="101">
        <f t="shared" si="2"/>
        <v>-0.24458536585365831</v>
      </c>
    </row>
    <row r="18" spans="1:10" s="1" customFormat="1" ht="15" customHeight="1" x14ac:dyDescent="0.25">
      <c r="A18" s="6" t="s">
        <v>20</v>
      </c>
      <c r="B18" s="7">
        <v>4.3891050583657583</v>
      </c>
      <c r="C18" s="8">
        <v>3.1474103585657369</v>
      </c>
      <c r="D18" s="10">
        <f t="shared" si="0"/>
        <v>1.2416946998000213</v>
      </c>
      <c r="E18" s="7">
        <v>4.3911290322580667</v>
      </c>
      <c r="F18" s="8">
        <v>3.4081632653061198</v>
      </c>
      <c r="G18" s="10">
        <f t="shared" si="1"/>
        <v>0.98296576695194693</v>
      </c>
      <c r="H18" s="11" t="s">
        <v>120</v>
      </c>
      <c r="I18" s="12" t="s">
        <v>122</v>
      </c>
      <c r="J18" s="101">
        <f t="shared" si="2"/>
        <v>-0.26075290674038287</v>
      </c>
    </row>
    <row r="19" spans="1:10" s="1" customFormat="1" ht="15" customHeight="1" x14ac:dyDescent="0.25">
      <c r="A19" s="6" t="s">
        <v>21</v>
      </c>
      <c r="B19" s="7">
        <v>4.469635627530363</v>
      </c>
      <c r="C19" s="8">
        <v>2.7827868852459021</v>
      </c>
      <c r="D19" s="10">
        <f t="shared" si="0"/>
        <v>1.6868487422844609</v>
      </c>
      <c r="E19" s="7">
        <v>4.4757709251101279</v>
      </c>
      <c r="F19" s="8">
        <v>3.0174672489082957</v>
      </c>
      <c r="G19" s="10">
        <f t="shared" si="1"/>
        <v>1.4583036762018322</v>
      </c>
      <c r="H19" s="11" t="s">
        <v>120</v>
      </c>
      <c r="I19" s="12" t="s">
        <v>121</v>
      </c>
      <c r="J19" s="101">
        <f t="shared" si="2"/>
        <v>-0.23468036366239353</v>
      </c>
    </row>
    <row r="20" spans="1:10" s="1" customFormat="1" ht="15" customHeight="1" x14ac:dyDescent="0.25">
      <c r="A20" s="6" t="s">
        <v>22</v>
      </c>
      <c r="B20" s="7">
        <v>4.451219512195121</v>
      </c>
      <c r="C20" s="8">
        <v>3.0123456790123466</v>
      </c>
      <c r="D20" s="10">
        <f t="shared" si="0"/>
        <v>1.4388738331827744</v>
      </c>
      <c r="E20" s="7">
        <v>4.4977973568281975</v>
      </c>
      <c r="F20" s="8">
        <v>3.3624454148471616</v>
      </c>
      <c r="G20" s="10">
        <f t="shared" si="1"/>
        <v>1.1353519419810358</v>
      </c>
      <c r="H20" s="11" t="s">
        <v>120</v>
      </c>
      <c r="I20" s="12" t="s">
        <v>123</v>
      </c>
      <c r="J20" s="101">
        <f t="shared" si="2"/>
        <v>-0.35009973583481502</v>
      </c>
    </row>
    <row r="21" spans="1:10" s="1" customFormat="1" ht="15" customHeight="1" x14ac:dyDescent="0.25">
      <c r="A21" s="6" t="s">
        <v>23</v>
      </c>
      <c r="B21" s="7">
        <v>4.4814814814814836</v>
      </c>
      <c r="C21" s="8">
        <v>2.9041666666666668</v>
      </c>
      <c r="D21" s="10">
        <f t="shared" si="0"/>
        <v>1.5773148148148168</v>
      </c>
      <c r="E21" s="7">
        <v>4.4778761061946923</v>
      </c>
      <c r="F21" s="8">
        <v>3.3596491228070176</v>
      </c>
      <c r="G21" s="10">
        <f t="shared" si="1"/>
        <v>1.1182269833876748</v>
      </c>
      <c r="H21" s="11" t="s">
        <v>120</v>
      </c>
      <c r="I21" s="12" t="s">
        <v>123</v>
      </c>
      <c r="J21" s="101">
        <f t="shared" si="2"/>
        <v>-0.45548245614035077</v>
      </c>
    </row>
    <row r="22" spans="1:10" s="1" customFormat="1" ht="15" customHeight="1" x14ac:dyDescent="0.25">
      <c r="A22" s="6" t="s">
        <v>24</v>
      </c>
      <c r="B22" s="7">
        <v>4.4416666666666691</v>
      </c>
      <c r="C22" s="8">
        <v>2.9872881355932215</v>
      </c>
      <c r="D22" s="10">
        <f t="shared" si="0"/>
        <v>1.4543785310734476</v>
      </c>
      <c r="E22" s="7">
        <v>4.4349775784753378</v>
      </c>
      <c r="F22" s="8">
        <v>3.3466666666666662</v>
      </c>
      <c r="G22" s="10">
        <f t="shared" si="1"/>
        <v>1.0883109118086716</v>
      </c>
      <c r="H22" s="11" t="s">
        <v>120</v>
      </c>
      <c r="I22" s="12" t="s">
        <v>123</v>
      </c>
      <c r="J22" s="101">
        <f t="shared" si="2"/>
        <v>-0.35937853107344475</v>
      </c>
    </row>
    <row r="23" spans="1:10" s="1" customFormat="1" ht="15" customHeight="1" x14ac:dyDescent="0.25">
      <c r="A23" s="6" t="s">
        <v>25</v>
      </c>
      <c r="B23" s="7">
        <v>4.6544715447154505</v>
      </c>
      <c r="C23" s="8">
        <v>3.6887966804979255</v>
      </c>
      <c r="D23" s="10">
        <f t="shared" si="0"/>
        <v>0.96567486421752502</v>
      </c>
      <c r="E23" s="7">
        <v>4.6339285714285712</v>
      </c>
      <c r="F23" s="8">
        <v>3.8185840707964589</v>
      </c>
      <c r="G23" s="10">
        <f t="shared" si="1"/>
        <v>0.81534450063211228</v>
      </c>
      <c r="H23" s="11" t="s">
        <v>120</v>
      </c>
      <c r="I23" s="12" t="s">
        <v>120</v>
      </c>
      <c r="J23" s="103">
        <f t="shared" si="2"/>
        <v>-0.12978739029853337</v>
      </c>
    </row>
    <row r="24" spans="1:10" s="1" customFormat="1" ht="15" customHeight="1" x14ac:dyDescent="0.25">
      <c r="A24" s="6" t="s">
        <v>26</v>
      </c>
      <c r="B24" s="7">
        <v>4.6419753086419746</v>
      </c>
      <c r="C24" s="8">
        <v>3.744680851063829</v>
      </c>
      <c r="D24" s="10">
        <f t="shared" si="0"/>
        <v>0.89729445757814563</v>
      </c>
      <c r="E24" s="7">
        <v>4.6339285714285721</v>
      </c>
      <c r="F24" s="8">
        <v>3.8017621145374467</v>
      </c>
      <c r="G24" s="10">
        <f t="shared" si="1"/>
        <v>0.83216645689112534</v>
      </c>
      <c r="H24" s="11" t="s">
        <v>120</v>
      </c>
      <c r="I24" s="12" t="s">
        <v>120</v>
      </c>
      <c r="J24" s="103">
        <f t="shared" si="2"/>
        <v>-5.7081263473617749E-2</v>
      </c>
    </row>
    <row r="25" spans="1:10" s="1" customFormat="1" ht="15" customHeight="1" x14ac:dyDescent="0.25">
      <c r="A25" s="6" t="s">
        <v>27</v>
      </c>
      <c r="B25" s="7">
        <v>4.5850622406639001</v>
      </c>
      <c r="C25" s="8">
        <v>3.6709956709956697</v>
      </c>
      <c r="D25" s="10">
        <f t="shared" si="0"/>
        <v>0.91406656966823041</v>
      </c>
      <c r="E25" s="7">
        <v>4.5937499999999964</v>
      </c>
      <c r="F25" s="8">
        <v>3.8982300884955752</v>
      </c>
      <c r="G25" s="10">
        <f t="shared" si="1"/>
        <v>0.69551991150442127</v>
      </c>
      <c r="H25" s="11" t="s">
        <v>120</v>
      </c>
      <c r="I25" s="12" t="s">
        <v>122</v>
      </c>
      <c r="J25" s="101">
        <f t="shared" si="2"/>
        <v>-0.22723441749990547</v>
      </c>
    </row>
    <row r="26" spans="1:10" s="1" customFormat="1" ht="15" customHeight="1" x14ac:dyDescent="0.25">
      <c r="A26" s="6" t="s">
        <v>28</v>
      </c>
      <c r="B26" s="7">
        <v>4.5870445344129589</v>
      </c>
      <c r="C26" s="8">
        <v>2.967213114754097</v>
      </c>
      <c r="D26" s="10">
        <f t="shared" si="0"/>
        <v>1.6198314196588619</v>
      </c>
      <c r="E26" s="7">
        <v>4.5884955752212395</v>
      </c>
      <c r="F26" s="8">
        <v>3.344978165938866</v>
      </c>
      <c r="G26" s="10">
        <f t="shared" si="1"/>
        <v>1.2435174092823735</v>
      </c>
      <c r="H26" s="11" t="s">
        <v>120</v>
      </c>
      <c r="I26" s="12" t="s">
        <v>123</v>
      </c>
      <c r="J26" s="101">
        <f t="shared" si="2"/>
        <v>-0.377765051184769</v>
      </c>
    </row>
    <row r="27" spans="1:10" s="1" customFormat="1" ht="15" customHeight="1" x14ac:dyDescent="0.25">
      <c r="A27" s="6" t="s">
        <v>29</v>
      </c>
      <c r="B27" s="7">
        <v>4.5061224489795926</v>
      </c>
      <c r="C27" s="8">
        <v>3.5208333333333348</v>
      </c>
      <c r="D27" s="10">
        <f t="shared" si="0"/>
        <v>0.98528911564625776</v>
      </c>
      <c r="E27" s="7">
        <v>4.5377777777777757</v>
      </c>
      <c r="F27" s="8">
        <v>3.8340611353711793</v>
      </c>
      <c r="G27" s="10">
        <f t="shared" si="1"/>
        <v>0.70371664240659637</v>
      </c>
      <c r="H27" s="11" t="s">
        <v>120</v>
      </c>
      <c r="I27" s="12" t="s">
        <v>123</v>
      </c>
      <c r="J27" s="101">
        <f t="shared" si="2"/>
        <v>-0.3132278020378445</v>
      </c>
    </row>
    <row r="28" spans="1:10" s="1" customFormat="1" ht="15" customHeight="1" x14ac:dyDescent="0.25">
      <c r="A28" s="6" t="s">
        <v>30</v>
      </c>
      <c r="B28" s="7">
        <v>4.5802469135802486</v>
      </c>
      <c r="C28" s="8">
        <v>3.723140495867769</v>
      </c>
      <c r="D28" s="10">
        <f t="shared" si="0"/>
        <v>0.85710641771247964</v>
      </c>
      <c r="E28" s="7">
        <v>4.5796460176991163</v>
      </c>
      <c r="F28" s="8">
        <v>3.9391304347826073</v>
      </c>
      <c r="G28" s="10">
        <f t="shared" si="1"/>
        <v>0.64051558291650901</v>
      </c>
      <c r="H28" s="11" t="s">
        <v>120</v>
      </c>
      <c r="I28" s="12" t="s">
        <v>122</v>
      </c>
      <c r="J28" s="101">
        <f t="shared" si="2"/>
        <v>-0.21598993891483831</v>
      </c>
    </row>
    <row r="29" spans="1:10" s="1" customFormat="1" ht="15" customHeight="1" x14ac:dyDescent="0.25">
      <c r="A29" s="6" t="s">
        <v>31</v>
      </c>
      <c r="B29" s="7">
        <v>4.4344262295081922</v>
      </c>
      <c r="C29" s="8">
        <v>3.3719008264462818</v>
      </c>
      <c r="D29" s="10">
        <f t="shared" si="0"/>
        <v>1.0625254030619105</v>
      </c>
      <c r="E29" s="7">
        <v>4.5066079295154218</v>
      </c>
      <c r="F29" s="8">
        <v>3.6724890829694319</v>
      </c>
      <c r="G29" s="10">
        <f t="shared" si="1"/>
        <v>0.83411884654598989</v>
      </c>
      <c r="H29" s="11" t="s">
        <v>120</v>
      </c>
      <c r="I29" s="12" t="s">
        <v>123</v>
      </c>
      <c r="J29" s="101">
        <f t="shared" si="2"/>
        <v>-0.30058825652315013</v>
      </c>
    </row>
    <row r="30" spans="1:10" s="1" customFormat="1" ht="15" customHeight="1" x14ac:dyDescent="0.25">
      <c r="A30" s="6" t="s">
        <v>32</v>
      </c>
      <c r="B30" s="7">
        <v>4.3360655737704876</v>
      </c>
      <c r="C30" s="8">
        <v>2.9537815126050426</v>
      </c>
      <c r="D30" s="10">
        <f t="shared" si="0"/>
        <v>1.382284061165445</v>
      </c>
      <c r="E30" s="7">
        <v>4.3199999999999976</v>
      </c>
      <c r="F30" s="8">
        <v>3.3141592920353986</v>
      </c>
      <c r="G30" s="10">
        <f t="shared" si="1"/>
        <v>1.005840707964599</v>
      </c>
      <c r="H30" s="11" t="s">
        <v>120</v>
      </c>
      <c r="I30" s="12" t="s">
        <v>123</v>
      </c>
      <c r="J30" s="101">
        <f t="shared" si="2"/>
        <v>-0.36037777943035598</v>
      </c>
    </row>
    <row r="31" spans="1:10" s="1" customFormat="1" ht="15" customHeight="1" x14ac:dyDescent="0.25">
      <c r="A31" s="6" t="s">
        <v>33</v>
      </c>
      <c r="B31" s="7">
        <v>4.3524590163934418</v>
      </c>
      <c r="C31" s="8">
        <v>3.2928870292887029</v>
      </c>
      <c r="D31" s="10">
        <f t="shared" si="0"/>
        <v>1.0595719871047389</v>
      </c>
      <c r="E31" s="7">
        <v>4.3660714285714306</v>
      </c>
      <c r="F31" s="8">
        <v>3.5982142857142851</v>
      </c>
      <c r="G31" s="10">
        <f t="shared" si="1"/>
        <v>0.76785714285714546</v>
      </c>
      <c r="H31" s="11" t="s">
        <v>120</v>
      </c>
      <c r="I31" s="12" t="s">
        <v>122</v>
      </c>
      <c r="J31" s="101">
        <f t="shared" si="2"/>
        <v>-0.30532725642558223</v>
      </c>
    </row>
    <row r="32" spans="1:10" s="1" customFormat="1" ht="15" customHeight="1" x14ac:dyDescent="0.25">
      <c r="A32" s="6" t="s">
        <v>34</v>
      </c>
      <c r="B32" s="7">
        <v>4.3991769547325079</v>
      </c>
      <c r="C32" s="8">
        <v>3.149999999999999</v>
      </c>
      <c r="D32" s="10">
        <f t="shared" si="0"/>
        <v>1.2491769547325089</v>
      </c>
      <c r="E32" s="7">
        <v>4.3822222222222216</v>
      </c>
      <c r="F32" s="8">
        <v>3.316964285714286</v>
      </c>
      <c r="G32" s="10">
        <f t="shared" si="1"/>
        <v>1.0652579365079355</v>
      </c>
      <c r="H32" s="11" t="s">
        <v>120</v>
      </c>
      <c r="I32" s="12" t="s">
        <v>120</v>
      </c>
      <c r="J32" s="103">
        <f t="shared" si="2"/>
        <v>-0.16696428571428701</v>
      </c>
    </row>
    <row r="33" spans="1:12" ht="15" customHeight="1" x14ac:dyDescent="0.25">
      <c r="A33" s="6" t="s">
        <v>35</v>
      </c>
      <c r="B33" s="7">
        <v>4.351239669421485</v>
      </c>
      <c r="C33" s="8">
        <v>3.0791666666666671</v>
      </c>
      <c r="D33" s="10">
        <f t="shared" si="0"/>
        <v>1.2720730027548179</v>
      </c>
      <c r="E33" s="7">
        <v>4.3083700440528592</v>
      </c>
      <c r="F33" s="8">
        <v>3.3480176211453756</v>
      </c>
      <c r="G33" s="10">
        <f t="shared" si="1"/>
        <v>0.96035242290748357</v>
      </c>
      <c r="H33" s="11" t="s">
        <v>120</v>
      </c>
      <c r="I33" s="12" t="s">
        <v>121</v>
      </c>
      <c r="J33" s="101">
        <f t="shared" si="2"/>
        <v>-0.26885095447870855</v>
      </c>
      <c r="K33" s="1"/>
      <c r="L33" s="1"/>
    </row>
    <row r="34" spans="1:12" ht="25.5" x14ac:dyDescent="0.25">
      <c r="A34" s="6" t="s">
        <v>36</v>
      </c>
      <c r="B34" s="7">
        <v>4.3168724279835393</v>
      </c>
      <c r="C34" s="8">
        <v>3.2058823529411757</v>
      </c>
      <c r="D34" s="10">
        <f t="shared" si="0"/>
        <v>1.1109900750423636</v>
      </c>
      <c r="E34" s="7">
        <v>4.3688888888888888</v>
      </c>
      <c r="F34" s="8">
        <v>3.4444444444444446</v>
      </c>
      <c r="G34" s="10">
        <f t="shared" si="1"/>
        <v>0.92444444444444418</v>
      </c>
      <c r="H34" s="11" t="s">
        <v>120</v>
      </c>
      <c r="I34" s="12" t="s">
        <v>121</v>
      </c>
      <c r="J34" s="101">
        <f t="shared" si="2"/>
        <v>-0.2385620915032689</v>
      </c>
      <c r="K34" s="1"/>
      <c r="L34" s="1"/>
    </row>
    <row r="35" spans="1:12" ht="15" customHeight="1" x14ac:dyDescent="0.25">
      <c r="A35" s="6" t="s">
        <v>108</v>
      </c>
      <c r="B35" s="7">
        <v>4.4090909090909065</v>
      </c>
      <c r="C35" s="8">
        <v>3.2605042016806709</v>
      </c>
      <c r="D35" s="10">
        <f t="shared" si="0"/>
        <v>1.1485867074102356</v>
      </c>
      <c r="E35" s="7">
        <v>4.3749999999999973</v>
      </c>
      <c r="F35" s="8">
        <v>3.6017699115044244</v>
      </c>
      <c r="G35" s="10">
        <f t="shared" si="1"/>
        <v>0.77323008849557295</v>
      </c>
      <c r="H35" s="11" t="s">
        <v>120</v>
      </c>
      <c r="I35" s="12" t="s">
        <v>123</v>
      </c>
      <c r="J35" s="101">
        <f t="shared" si="2"/>
        <v>-0.34126570982375348</v>
      </c>
      <c r="K35" s="1"/>
      <c r="L35" s="1"/>
    </row>
    <row r="36" spans="1:12" ht="15" customHeight="1" x14ac:dyDescent="0.25">
      <c r="A36" s="6" t="s">
        <v>109</v>
      </c>
      <c r="B36" s="7">
        <v>4.4834710743801649</v>
      </c>
      <c r="C36" s="8">
        <v>2.8166666666666673</v>
      </c>
      <c r="D36" s="10">
        <f t="shared" si="0"/>
        <v>1.6668044077134976</v>
      </c>
      <c r="E36" s="7">
        <v>4.4909909909909906</v>
      </c>
      <c r="F36" s="8">
        <v>3.2266666666666652</v>
      </c>
      <c r="G36" s="10">
        <f t="shared" si="1"/>
        <v>1.2643243243243254</v>
      </c>
      <c r="H36" s="11" t="s">
        <v>120</v>
      </c>
      <c r="I36" s="12" t="s">
        <v>123</v>
      </c>
      <c r="J36" s="101">
        <f t="shared" si="2"/>
        <v>-0.40999999999999792</v>
      </c>
      <c r="K36" s="1"/>
      <c r="L36" s="1"/>
    </row>
    <row r="37" spans="1:12" ht="15" customHeight="1" thickBot="1" x14ac:dyDescent="0.3">
      <c r="A37" s="13" t="s">
        <v>110</v>
      </c>
      <c r="B37" s="14">
        <v>4.3512396694214841</v>
      </c>
      <c r="C37" s="15">
        <v>3.1046025104602495</v>
      </c>
      <c r="D37" s="17">
        <f t="shared" si="0"/>
        <v>1.2466371589612346</v>
      </c>
      <c r="E37" s="14">
        <v>4.4304932735425968</v>
      </c>
      <c r="F37" s="15">
        <v>3.3171806167400866</v>
      </c>
      <c r="G37" s="17">
        <f t="shared" si="1"/>
        <v>1.1133126568025102</v>
      </c>
      <c r="H37" s="18" t="s">
        <v>120</v>
      </c>
      <c r="I37" s="19" t="s">
        <v>121</v>
      </c>
      <c r="J37" s="102">
        <f t="shared" si="2"/>
        <v>-0.21257810627983709</v>
      </c>
      <c r="K37" s="1"/>
      <c r="L37" s="1"/>
    </row>
    <row r="38" spans="1:12" ht="12.75" x14ac:dyDescent="0.25">
      <c r="A38" s="20"/>
      <c r="B38" s="26"/>
      <c r="C38" s="26"/>
      <c r="D38" s="26"/>
      <c r="E38" s="26"/>
      <c r="F38" s="26"/>
      <c r="G38" s="26"/>
      <c r="H38" s="65"/>
      <c r="I38" s="105"/>
      <c r="J38" s="104"/>
      <c r="K38" s="1"/>
      <c r="L38" s="1"/>
    </row>
    <row r="39" spans="1:12" ht="15" customHeight="1" thickBot="1" x14ac:dyDescent="0.3">
      <c r="K39" s="1"/>
      <c r="L39" s="1"/>
    </row>
    <row r="40" spans="1:12" ht="15" customHeight="1" thickBot="1" x14ac:dyDescent="0.3">
      <c r="A40" s="79" t="s">
        <v>37</v>
      </c>
      <c r="B40" s="80"/>
      <c r="C40" s="80"/>
      <c r="D40" s="81"/>
      <c r="E40" s="20"/>
      <c r="F40" s="20"/>
      <c r="G40" s="20"/>
      <c r="H40" s="20"/>
      <c r="K40" s="1"/>
      <c r="L40" s="1"/>
    </row>
    <row r="41" spans="1:12" ht="15" customHeight="1" thickBot="1" x14ac:dyDescent="0.3">
      <c r="K41" s="1"/>
      <c r="L41" s="1"/>
    </row>
    <row r="42" spans="1:12" ht="25.5" x14ac:dyDescent="0.25">
      <c r="A42" s="21" t="s">
        <v>38</v>
      </c>
      <c r="B42" s="22" t="s">
        <v>103</v>
      </c>
      <c r="C42" s="22" t="s">
        <v>125</v>
      </c>
      <c r="D42" s="64" t="s">
        <v>39</v>
      </c>
      <c r="K42" s="1"/>
      <c r="L42" s="1"/>
    </row>
    <row r="43" spans="1:12" ht="15" customHeight="1" x14ac:dyDescent="0.25">
      <c r="A43" s="24" t="s">
        <v>40</v>
      </c>
      <c r="B43" s="8">
        <v>3.96747967479675</v>
      </c>
      <c r="C43" s="8">
        <v>3.9565217391304364</v>
      </c>
      <c r="D43" s="12" t="s">
        <v>120</v>
      </c>
      <c r="F43" s="2"/>
      <c r="K43" s="1"/>
      <c r="L43" s="1"/>
    </row>
    <row r="44" spans="1:12" ht="15" customHeight="1" x14ac:dyDescent="0.25">
      <c r="A44" s="24" t="s">
        <v>41</v>
      </c>
      <c r="B44" s="8">
        <v>4.6244897959183673</v>
      </c>
      <c r="C44" s="8">
        <v>4.6652173913043464</v>
      </c>
      <c r="D44" s="12" t="s">
        <v>120</v>
      </c>
      <c r="F44" s="2"/>
      <c r="K44" s="1"/>
      <c r="L44" s="1"/>
    </row>
    <row r="45" spans="1:12" ht="15" customHeight="1" x14ac:dyDescent="0.25">
      <c r="A45" s="24" t="s">
        <v>42</v>
      </c>
      <c r="B45" s="8">
        <v>4.3224489795918357</v>
      </c>
      <c r="C45" s="8">
        <v>4.4454148471615715</v>
      </c>
      <c r="D45" s="12" t="s">
        <v>120</v>
      </c>
      <c r="F45" s="2"/>
      <c r="K45" s="1"/>
      <c r="L45" s="1"/>
    </row>
    <row r="46" spans="1:12" ht="15" customHeight="1" x14ac:dyDescent="0.25">
      <c r="A46" s="24" t="s">
        <v>43</v>
      </c>
      <c r="B46" s="8">
        <v>3.3086419753086407</v>
      </c>
      <c r="C46" s="8">
        <v>3.321739130434783</v>
      </c>
      <c r="D46" s="12" t="s">
        <v>120</v>
      </c>
      <c r="F46" s="2"/>
      <c r="K46" s="1"/>
      <c r="L46" s="1"/>
    </row>
    <row r="47" spans="1:12" ht="15" customHeight="1" x14ac:dyDescent="0.25">
      <c r="A47" s="24" t="s">
        <v>44</v>
      </c>
      <c r="B47" s="8">
        <v>3.5510204081632661</v>
      </c>
      <c r="C47" s="8">
        <v>3.6283185840707972</v>
      </c>
      <c r="D47" s="12" t="s">
        <v>120</v>
      </c>
      <c r="F47" s="2"/>
      <c r="K47" s="1"/>
      <c r="L47" s="1"/>
    </row>
    <row r="48" spans="1:12" ht="15" customHeight="1" x14ac:dyDescent="0.25">
      <c r="A48" s="24" t="s">
        <v>45</v>
      </c>
      <c r="B48" s="8">
        <v>3.9591836734693886</v>
      </c>
      <c r="C48" s="8">
        <v>3.9434782608695658</v>
      </c>
      <c r="D48" s="12" t="s">
        <v>120</v>
      </c>
      <c r="F48" s="2"/>
      <c r="K48" s="1"/>
      <c r="L48" s="1"/>
    </row>
    <row r="49" spans="1:12" ht="15" customHeight="1" x14ac:dyDescent="0.25">
      <c r="A49" s="24" t="s">
        <v>46</v>
      </c>
      <c r="B49" s="8">
        <v>4.5020408163265326</v>
      </c>
      <c r="C49" s="8">
        <v>4.5982532751091725</v>
      </c>
      <c r="D49" s="12" t="s">
        <v>120</v>
      </c>
      <c r="F49" s="2"/>
      <c r="K49" s="1"/>
      <c r="L49" s="1"/>
    </row>
    <row r="50" spans="1:12" ht="15" customHeight="1" x14ac:dyDescent="0.25">
      <c r="A50" s="24" t="s">
        <v>47</v>
      </c>
      <c r="B50" s="8">
        <v>3.6816326530612251</v>
      </c>
      <c r="C50" s="8">
        <v>3.6391304347826083</v>
      </c>
      <c r="D50" s="12" t="s">
        <v>120</v>
      </c>
      <c r="F50" s="2"/>
      <c r="K50" s="1"/>
      <c r="L50" s="1"/>
    </row>
    <row r="51" spans="1:12" ht="15" customHeight="1" x14ac:dyDescent="0.25">
      <c r="A51" s="24" t="s">
        <v>48</v>
      </c>
      <c r="B51" s="8">
        <v>4.6138211382113816</v>
      </c>
      <c r="C51" s="8">
        <v>4.4585152838427966</v>
      </c>
      <c r="D51" s="12" t="s">
        <v>122</v>
      </c>
      <c r="F51" s="2"/>
      <c r="K51" s="1"/>
      <c r="L51" s="1"/>
    </row>
    <row r="52" spans="1:12" ht="15" customHeight="1" x14ac:dyDescent="0.25">
      <c r="A52" s="71" t="s">
        <v>112</v>
      </c>
      <c r="B52" s="74">
        <v>4.7346938775510221</v>
      </c>
      <c r="C52" s="74">
        <v>4.7434782608695629</v>
      </c>
      <c r="D52" s="75" t="s">
        <v>120</v>
      </c>
      <c r="F52" s="2"/>
      <c r="K52" s="1"/>
      <c r="L52" s="1"/>
    </row>
    <row r="53" spans="1:12" ht="15" customHeight="1" x14ac:dyDescent="0.25">
      <c r="A53" s="71" t="s">
        <v>113</v>
      </c>
      <c r="B53" s="74">
        <v>4.5061224489795944</v>
      </c>
      <c r="C53" s="74">
        <v>4.4565217391304381</v>
      </c>
      <c r="D53" s="75" t="s">
        <v>120</v>
      </c>
      <c r="F53" s="2"/>
      <c r="K53" s="1"/>
      <c r="L53" s="1"/>
    </row>
    <row r="54" spans="1:12" ht="15" customHeight="1" x14ac:dyDescent="0.25">
      <c r="A54" s="71" t="s">
        <v>114</v>
      </c>
      <c r="B54" s="74">
        <v>4.3565573770491781</v>
      </c>
      <c r="C54" s="74">
        <v>4.3362445414847137</v>
      </c>
      <c r="D54" s="75" t="s">
        <v>120</v>
      </c>
      <c r="F54" s="2"/>
      <c r="K54" s="1"/>
      <c r="L54" s="1"/>
    </row>
    <row r="55" spans="1:12" ht="15" customHeight="1" thickBot="1" x14ac:dyDescent="0.3">
      <c r="A55" s="25" t="s">
        <v>111</v>
      </c>
      <c r="B55" s="15">
        <v>3.076470588235293</v>
      </c>
      <c r="C55" s="15">
        <v>2.9281045751633989</v>
      </c>
      <c r="D55" s="19" t="s">
        <v>120</v>
      </c>
      <c r="K55" s="1"/>
      <c r="L55" s="1"/>
    </row>
    <row r="56" spans="1:12" ht="15" customHeight="1" x14ac:dyDescent="0.25">
      <c r="A56" s="20"/>
      <c r="B56" s="26"/>
      <c r="C56" s="26"/>
      <c r="D56" s="20"/>
      <c r="K56" s="1"/>
      <c r="L56" s="1"/>
    </row>
    <row r="57" spans="1:12" ht="15" customHeight="1" thickBot="1" x14ac:dyDescent="0.3">
      <c r="K57" s="1"/>
      <c r="L57" s="1"/>
    </row>
    <row r="58" spans="1:12" ht="25.5" x14ac:dyDescent="0.25">
      <c r="A58" s="27" t="s">
        <v>49</v>
      </c>
      <c r="B58" s="28" t="s">
        <v>104</v>
      </c>
      <c r="C58" s="23" t="s">
        <v>105</v>
      </c>
      <c r="D58" s="29" t="s">
        <v>126</v>
      </c>
      <c r="E58" s="23" t="s">
        <v>127</v>
      </c>
      <c r="K58" s="1"/>
      <c r="L58" s="1"/>
    </row>
    <row r="59" spans="1:12" ht="15" customHeight="1" x14ac:dyDescent="0.25">
      <c r="A59" s="6" t="s">
        <v>40</v>
      </c>
      <c r="B59" s="24">
        <v>17</v>
      </c>
      <c r="C59" s="30">
        <f t="shared" ref="C59:C67" si="3">B59/B$72</f>
        <v>6.8548387096774188E-2</v>
      </c>
      <c r="D59" s="31">
        <v>21</v>
      </c>
      <c r="E59" s="30">
        <f t="shared" ref="E59:E67" si="4">D59/D$72</f>
        <v>9.1703056768558958E-2</v>
      </c>
      <c r="K59" s="1"/>
      <c r="L59" s="1"/>
    </row>
    <row r="60" spans="1:12" ht="15" customHeight="1" x14ac:dyDescent="0.25">
      <c r="A60" s="6" t="s">
        <v>41</v>
      </c>
      <c r="B60" s="24">
        <v>62</v>
      </c>
      <c r="C60" s="30">
        <f t="shared" si="3"/>
        <v>0.25</v>
      </c>
      <c r="D60" s="31">
        <v>77</v>
      </c>
      <c r="E60" s="30">
        <f t="shared" si="4"/>
        <v>0.33624454148471616</v>
      </c>
      <c r="K60" s="1"/>
      <c r="L60" s="1"/>
    </row>
    <row r="61" spans="1:12" ht="15" customHeight="1" x14ac:dyDescent="0.25">
      <c r="A61" s="6" t="s">
        <v>42</v>
      </c>
      <c r="B61" s="24">
        <v>22</v>
      </c>
      <c r="C61" s="30">
        <f t="shared" si="3"/>
        <v>8.8709677419354843E-2</v>
      </c>
      <c r="D61" s="31">
        <v>26</v>
      </c>
      <c r="E61" s="30">
        <f t="shared" si="4"/>
        <v>0.11353711790393013</v>
      </c>
      <c r="K61" s="1"/>
      <c r="L61" s="1"/>
    </row>
    <row r="62" spans="1:12" ht="15" customHeight="1" x14ac:dyDescent="0.25">
      <c r="A62" s="6" t="s">
        <v>43</v>
      </c>
      <c r="B62" s="24">
        <v>0</v>
      </c>
      <c r="C62" s="30">
        <f t="shared" si="3"/>
        <v>0</v>
      </c>
      <c r="D62" s="31">
        <v>0</v>
      </c>
      <c r="E62" s="30">
        <f t="shared" si="4"/>
        <v>0</v>
      </c>
      <c r="K62" s="1"/>
      <c r="L62" s="1"/>
    </row>
    <row r="63" spans="1:12" ht="15" customHeight="1" x14ac:dyDescent="0.25">
      <c r="A63" s="6" t="s">
        <v>44</v>
      </c>
      <c r="B63" s="24">
        <v>0</v>
      </c>
      <c r="C63" s="30">
        <f t="shared" si="3"/>
        <v>0</v>
      </c>
      <c r="D63" s="31">
        <v>0</v>
      </c>
      <c r="E63" s="30">
        <f t="shared" si="4"/>
        <v>0</v>
      </c>
      <c r="K63" s="1"/>
      <c r="L63" s="1"/>
    </row>
    <row r="64" spans="1:12" ht="15" customHeight="1" x14ac:dyDescent="0.25">
      <c r="A64" s="6" t="s">
        <v>45</v>
      </c>
      <c r="B64" s="24">
        <v>2</v>
      </c>
      <c r="C64" s="30">
        <f t="shared" si="3"/>
        <v>8.0645161290322578E-3</v>
      </c>
      <c r="D64" s="31">
        <v>2</v>
      </c>
      <c r="E64" s="30">
        <f t="shared" si="4"/>
        <v>8.7336244541484712E-3</v>
      </c>
      <c r="K64" s="1"/>
      <c r="L64" s="1"/>
    </row>
    <row r="65" spans="1:12" ht="15" customHeight="1" x14ac:dyDescent="0.25">
      <c r="A65" s="6" t="s">
        <v>46</v>
      </c>
      <c r="B65" s="24">
        <v>23</v>
      </c>
      <c r="C65" s="30">
        <f t="shared" si="3"/>
        <v>9.2741935483870969E-2</v>
      </c>
      <c r="D65" s="31">
        <v>18</v>
      </c>
      <c r="E65" s="30">
        <f t="shared" si="4"/>
        <v>7.8602620087336247E-2</v>
      </c>
      <c r="K65" s="1"/>
      <c r="L65" s="1"/>
    </row>
    <row r="66" spans="1:12" ht="15" customHeight="1" x14ac:dyDescent="0.25">
      <c r="A66" s="6" t="s">
        <v>47</v>
      </c>
      <c r="B66" s="24">
        <v>0</v>
      </c>
      <c r="C66" s="30">
        <f t="shared" si="3"/>
        <v>0</v>
      </c>
      <c r="D66" s="31">
        <v>1</v>
      </c>
      <c r="E66" s="30">
        <f t="shared" si="4"/>
        <v>4.3668122270742356E-3</v>
      </c>
      <c r="K66" s="1"/>
      <c r="L66" s="1"/>
    </row>
    <row r="67" spans="1:12" ht="15" customHeight="1" x14ac:dyDescent="0.25">
      <c r="A67" s="6" t="s">
        <v>48</v>
      </c>
      <c r="B67" s="24">
        <v>34</v>
      </c>
      <c r="C67" s="30">
        <f t="shared" si="3"/>
        <v>0.13709677419354838</v>
      </c>
      <c r="D67" s="31">
        <v>12</v>
      </c>
      <c r="E67" s="30">
        <f t="shared" si="4"/>
        <v>5.2401746724890827E-2</v>
      </c>
      <c r="K67" s="1"/>
      <c r="L67" s="1"/>
    </row>
    <row r="68" spans="1:12" ht="15" customHeight="1" x14ac:dyDescent="0.25">
      <c r="A68" s="70" t="s">
        <v>112</v>
      </c>
      <c r="B68" s="71">
        <v>60</v>
      </c>
      <c r="C68" s="30">
        <f t="shared" ref="C68:C70" si="5">B68/B$72</f>
        <v>0.24193548387096775</v>
      </c>
      <c r="D68" s="72">
        <v>57</v>
      </c>
      <c r="E68" s="30">
        <f t="shared" ref="E68:E70" si="6">D68/D$72</f>
        <v>0.24890829694323144</v>
      </c>
      <c r="K68" s="1"/>
      <c r="L68" s="1"/>
    </row>
    <row r="69" spans="1:12" ht="15" customHeight="1" x14ac:dyDescent="0.25">
      <c r="A69" s="70" t="s">
        <v>113</v>
      </c>
      <c r="B69" s="71">
        <v>22</v>
      </c>
      <c r="C69" s="30">
        <f t="shared" si="5"/>
        <v>8.8709677419354843E-2</v>
      </c>
      <c r="D69" s="72">
        <v>15</v>
      </c>
      <c r="E69" s="30">
        <f t="shared" si="6"/>
        <v>6.5502183406113537E-2</v>
      </c>
      <c r="K69" s="1"/>
      <c r="L69" s="1"/>
    </row>
    <row r="70" spans="1:12" ht="15" customHeight="1" x14ac:dyDescent="0.25">
      <c r="A70" s="70" t="s">
        <v>114</v>
      </c>
      <c r="B70" s="71">
        <v>5</v>
      </c>
      <c r="C70" s="30">
        <f t="shared" si="5"/>
        <v>2.0161290322580645E-2</v>
      </c>
      <c r="D70" s="72">
        <v>0</v>
      </c>
      <c r="E70" s="30">
        <f t="shared" si="6"/>
        <v>0</v>
      </c>
      <c r="K70" s="1"/>
      <c r="L70" s="1"/>
    </row>
    <row r="71" spans="1:12" ht="15" customHeight="1" x14ac:dyDescent="0.25">
      <c r="A71" s="70" t="s">
        <v>111</v>
      </c>
      <c r="B71" s="71">
        <v>1</v>
      </c>
      <c r="C71" s="30">
        <f>B71/B$72</f>
        <v>4.0322580645161289E-3</v>
      </c>
      <c r="D71" s="72">
        <v>0</v>
      </c>
      <c r="E71" s="30">
        <f>D71/D$72</f>
        <v>0</v>
      </c>
      <c r="K71" s="1"/>
      <c r="L71" s="1"/>
    </row>
    <row r="72" spans="1:12" ht="15" customHeight="1" thickBot="1" x14ac:dyDescent="0.3">
      <c r="A72" s="13" t="s">
        <v>50</v>
      </c>
      <c r="B72" s="32">
        <f>SUM(B59:B71)</f>
        <v>248</v>
      </c>
      <c r="C72" s="33">
        <f>B72/B$72</f>
        <v>1</v>
      </c>
      <c r="D72" s="34">
        <f>SUM(D59:D71)</f>
        <v>229</v>
      </c>
      <c r="E72" s="33">
        <f>D72/D$72</f>
        <v>1</v>
      </c>
      <c r="K72" s="1"/>
      <c r="L72" s="1"/>
    </row>
    <row r="73" spans="1:12" ht="15" customHeight="1" x14ac:dyDescent="0.25">
      <c r="A73" s="20"/>
      <c r="B73" s="35"/>
      <c r="C73" s="36"/>
      <c r="D73" s="35"/>
      <c r="E73" s="36"/>
      <c r="K73" s="1"/>
      <c r="L73" s="1"/>
    </row>
    <row r="74" spans="1:12" ht="15" customHeight="1" thickBot="1" x14ac:dyDescent="0.3">
      <c r="D74" s="3"/>
      <c r="E74" s="3"/>
      <c r="K74" s="1"/>
      <c r="L74" s="1"/>
    </row>
    <row r="75" spans="1:12" ht="25.5" x14ac:dyDescent="0.25">
      <c r="A75" s="27" t="s">
        <v>51</v>
      </c>
      <c r="B75" s="28" t="s">
        <v>104</v>
      </c>
      <c r="C75" s="77" t="s">
        <v>105</v>
      </c>
      <c r="D75" s="76" t="s">
        <v>126</v>
      </c>
      <c r="E75" s="77" t="s">
        <v>127</v>
      </c>
      <c r="K75" s="1"/>
      <c r="L75" s="1"/>
    </row>
    <row r="76" spans="1:12" ht="15" customHeight="1" x14ac:dyDescent="0.25">
      <c r="A76" s="6" t="s">
        <v>40</v>
      </c>
      <c r="B76" s="24">
        <v>15</v>
      </c>
      <c r="C76" s="30">
        <f t="shared" ref="C76:C84" si="7">B76/B$89</f>
        <v>6.0483870967741937E-2</v>
      </c>
      <c r="D76" s="31">
        <v>13</v>
      </c>
      <c r="E76" s="30">
        <f t="shared" ref="E76:E84" si="8">D76/D$89</f>
        <v>5.6768558951965066E-2</v>
      </c>
      <c r="K76" s="1"/>
      <c r="L76" s="1"/>
    </row>
    <row r="77" spans="1:12" ht="15" customHeight="1" x14ac:dyDescent="0.25">
      <c r="A77" s="6" t="s">
        <v>41</v>
      </c>
      <c r="B77" s="24">
        <v>55</v>
      </c>
      <c r="C77" s="30">
        <f t="shared" si="7"/>
        <v>0.22177419354838709</v>
      </c>
      <c r="D77" s="31">
        <v>56</v>
      </c>
      <c r="E77" s="30">
        <f t="shared" si="8"/>
        <v>0.24454148471615719</v>
      </c>
      <c r="K77" s="1"/>
      <c r="L77" s="1"/>
    </row>
    <row r="78" spans="1:12" ht="15" customHeight="1" x14ac:dyDescent="0.25">
      <c r="A78" s="6" t="s">
        <v>42</v>
      </c>
      <c r="B78" s="24">
        <v>25</v>
      </c>
      <c r="C78" s="30">
        <f t="shared" si="7"/>
        <v>0.10080645161290322</v>
      </c>
      <c r="D78" s="31">
        <v>34</v>
      </c>
      <c r="E78" s="30">
        <f t="shared" si="8"/>
        <v>0.14847161572052403</v>
      </c>
      <c r="K78" s="1"/>
      <c r="L78" s="1"/>
    </row>
    <row r="79" spans="1:12" ht="15" customHeight="1" x14ac:dyDescent="0.25">
      <c r="A79" s="6" t="s">
        <v>43</v>
      </c>
      <c r="B79" s="24">
        <v>1</v>
      </c>
      <c r="C79" s="30">
        <f t="shared" si="7"/>
        <v>4.0322580645161289E-3</v>
      </c>
      <c r="D79" s="31">
        <v>0</v>
      </c>
      <c r="E79" s="30">
        <f t="shared" si="8"/>
        <v>0</v>
      </c>
      <c r="K79" s="1"/>
      <c r="L79" s="1"/>
    </row>
    <row r="80" spans="1:12" ht="15" customHeight="1" x14ac:dyDescent="0.25">
      <c r="A80" s="6" t="s">
        <v>44</v>
      </c>
      <c r="B80" s="24">
        <v>8</v>
      </c>
      <c r="C80" s="30">
        <f t="shared" si="7"/>
        <v>3.2258064516129031E-2</v>
      </c>
      <c r="D80" s="31">
        <v>4</v>
      </c>
      <c r="E80" s="30">
        <f t="shared" si="8"/>
        <v>1.7467248908296942E-2</v>
      </c>
      <c r="K80" s="1"/>
      <c r="L80" s="1"/>
    </row>
    <row r="81" spans="1:12" ht="15" customHeight="1" x14ac:dyDescent="0.25">
      <c r="A81" s="6" t="s">
        <v>45</v>
      </c>
      <c r="B81" s="24">
        <v>10</v>
      </c>
      <c r="C81" s="30">
        <f t="shared" si="7"/>
        <v>4.0322580645161289E-2</v>
      </c>
      <c r="D81" s="31">
        <v>10</v>
      </c>
      <c r="E81" s="30">
        <f t="shared" si="8"/>
        <v>4.3668122270742356E-2</v>
      </c>
      <c r="K81" s="1"/>
      <c r="L81" s="1"/>
    </row>
    <row r="82" spans="1:12" ht="15" customHeight="1" x14ac:dyDescent="0.25">
      <c r="A82" s="6" t="s">
        <v>46</v>
      </c>
      <c r="B82" s="24">
        <v>30</v>
      </c>
      <c r="C82" s="30">
        <f t="shared" si="7"/>
        <v>0.12096774193548387</v>
      </c>
      <c r="D82" s="31">
        <v>32</v>
      </c>
      <c r="E82" s="30">
        <f t="shared" si="8"/>
        <v>0.13973799126637554</v>
      </c>
      <c r="K82" s="1"/>
      <c r="L82" s="1"/>
    </row>
    <row r="83" spans="1:12" ht="15" customHeight="1" x14ac:dyDescent="0.25">
      <c r="A83" s="6" t="s">
        <v>47</v>
      </c>
      <c r="B83" s="24">
        <v>1</v>
      </c>
      <c r="C83" s="30">
        <f t="shared" si="7"/>
        <v>4.0322580645161289E-3</v>
      </c>
      <c r="D83" s="31">
        <v>2</v>
      </c>
      <c r="E83" s="30">
        <f t="shared" si="8"/>
        <v>8.7336244541484712E-3</v>
      </c>
      <c r="K83" s="1"/>
      <c r="L83" s="1"/>
    </row>
    <row r="84" spans="1:12" ht="15" customHeight="1" x14ac:dyDescent="0.25">
      <c r="A84" s="6" t="s">
        <v>48</v>
      </c>
      <c r="B84" s="24">
        <v>24</v>
      </c>
      <c r="C84" s="30">
        <f t="shared" si="7"/>
        <v>9.6774193548387094E-2</v>
      </c>
      <c r="D84" s="31">
        <v>10</v>
      </c>
      <c r="E84" s="30">
        <f t="shared" si="8"/>
        <v>4.3668122270742356E-2</v>
      </c>
      <c r="K84" s="1"/>
      <c r="L84" s="1"/>
    </row>
    <row r="85" spans="1:12" ht="15" customHeight="1" x14ac:dyDescent="0.25">
      <c r="A85" s="70" t="s">
        <v>112</v>
      </c>
      <c r="B85" s="71">
        <v>54</v>
      </c>
      <c r="C85" s="30">
        <f t="shared" ref="C85:C87" si="9">B85/B$89</f>
        <v>0.21774193548387097</v>
      </c>
      <c r="D85" s="72">
        <v>41</v>
      </c>
      <c r="E85" s="30">
        <f t="shared" ref="E85:E87" si="10">D85/D$89</f>
        <v>0.17903930131004367</v>
      </c>
      <c r="K85" s="1"/>
      <c r="L85" s="1"/>
    </row>
    <row r="86" spans="1:12" ht="15" customHeight="1" x14ac:dyDescent="0.25">
      <c r="A86" s="70" t="s">
        <v>113</v>
      </c>
      <c r="B86" s="71">
        <v>18</v>
      </c>
      <c r="C86" s="30">
        <f t="shared" si="9"/>
        <v>7.2580645161290328E-2</v>
      </c>
      <c r="D86" s="72">
        <v>18</v>
      </c>
      <c r="E86" s="30">
        <f t="shared" si="10"/>
        <v>7.8602620087336247E-2</v>
      </c>
      <c r="K86" s="1"/>
      <c r="L86" s="1"/>
    </row>
    <row r="87" spans="1:12" ht="15" customHeight="1" x14ac:dyDescent="0.25">
      <c r="A87" s="70" t="s">
        <v>114</v>
      </c>
      <c r="B87" s="71">
        <v>7</v>
      </c>
      <c r="C87" s="30">
        <f t="shared" si="9"/>
        <v>2.8225806451612902E-2</v>
      </c>
      <c r="D87" s="72">
        <v>8</v>
      </c>
      <c r="E87" s="30">
        <f t="shared" si="10"/>
        <v>3.4934497816593885E-2</v>
      </c>
      <c r="K87" s="1"/>
      <c r="L87" s="1"/>
    </row>
    <row r="88" spans="1:12" ht="15" customHeight="1" x14ac:dyDescent="0.25">
      <c r="A88" s="70" t="s">
        <v>111</v>
      </c>
      <c r="B88" s="71">
        <v>0</v>
      </c>
      <c r="C88" s="30">
        <f>B88/B$89</f>
        <v>0</v>
      </c>
      <c r="D88" s="72">
        <v>1</v>
      </c>
      <c r="E88" s="30">
        <f>D88/D$89</f>
        <v>4.3668122270742356E-3</v>
      </c>
      <c r="K88" s="1"/>
      <c r="L88" s="1"/>
    </row>
    <row r="89" spans="1:12" ht="15" customHeight="1" thickBot="1" x14ac:dyDescent="0.3">
      <c r="A89" s="13" t="s">
        <v>50</v>
      </c>
      <c r="B89" s="32">
        <f>SUM(B76:B88)</f>
        <v>248</v>
      </c>
      <c r="C89" s="33">
        <f>B89/B$89</f>
        <v>1</v>
      </c>
      <c r="D89" s="34">
        <f>SUM(D76:D88)</f>
        <v>229</v>
      </c>
      <c r="E89" s="33">
        <f>D89/D$89</f>
        <v>1</v>
      </c>
      <c r="K89" s="1"/>
      <c r="L89" s="1"/>
    </row>
    <row r="90" spans="1:12" ht="15" customHeight="1" x14ac:dyDescent="0.25">
      <c r="A90" s="20"/>
      <c r="B90" s="20"/>
      <c r="C90" s="36"/>
      <c r="D90" s="20"/>
      <c r="E90" s="36"/>
      <c r="K90" s="1"/>
      <c r="L90" s="1"/>
    </row>
    <row r="91" spans="1:12" ht="15" customHeight="1" thickBot="1" x14ac:dyDescent="0.3">
      <c r="D91" s="3"/>
      <c r="E91" s="3"/>
      <c r="K91" s="1"/>
      <c r="L91" s="1"/>
    </row>
    <row r="92" spans="1:12" ht="25.5" x14ac:dyDescent="0.25">
      <c r="A92" s="27" t="s">
        <v>52</v>
      </c>
      <c r="B92" s="28" t="s">
        <v>104</v>
      </c>
      <c r="C92" s="77" t="s">
        <v>105</v>
      </c>
      <c r="D92" s="76" t="s">
        <v>126</v>
      </c>
      <c r="E92" s="77" t="s">
        <v>127</v>
      </c>
      <c r="K92" s="1"/>
      <c r="L92" s="1"/>
    </row>
    <row r="93" spans="1:12" ht="15" customHeight="1" x14ac:dyDescent="0.25">
      <c r="A93" s="6" t="s">
        <v>40</v>
      </c>
      <c r="B93" s="24">
        <v>17</v>
      </c>
      <c r="C93" s="30">
        <f t="shared" ref="C93:C101" si="11">B93/B$106</f>
        <v>6.9672131147540978E-2</v>
      </c>
      <c r="D93" s="31">
        <v>26</v>
      </c>
      <c r="E93" s="30">
        <f t="shared" ref="E93:E101" si="12">D93/D$106</f>
        <v>0.11353711790393013</v>
      </c>
      <c r="K93" s="1"/>
      <c r="L93" s="1"/>
    </row>
    <row r="94" spans="1:12" ht="15" customHeight="1" x14ac:dyDescent="0.25">
      <c r="A94" s="6" t="s">
        <v>41</v>
      </c>
      <c r="B94" s="24">
        <v>34</v>
      </c>
      <c r="C94" s="30">
        <f t="shared" si="11"/>
        <v>0.13934426229508196</v>
      </c>
      <c r="D94" s="31">
        <v>29</v>
      </c>
      <c r="E94" s="30">
        <f t="shared" si="12"/>
        <v>0.12663755458515283</v>
      </c>
      <c r="K94" s="1"/>
      <c r="L94" s="1"/>
    </row>
    <row r="95" spans="1:12" ht="15" customHeight="1" x14ac:dyDescent="0.25">
      <c r="A95" s="6" t="s">
        <v>42</v>
      </c>
      <c r="B95" s="24">
        <v>17</v>
      </c>
      <c r="C95" s="30">
        <f t="shared" si="11"/>
        <v>6.9672131147540978E-2</v>
      </c>
      <c r="D95" s="31">
        <v>26</v>
      </c>
      <c r="E95" s="30">
        <f t="shared" si="12"/>
        <v>0.11353711790393013</v>
      </c>
      <c r="K95" s="1"/>
      <c r="L95" s="1"/>
    </row>
    <row r="96" spans="1:12" ht="15" customHeight="1" x14ac:dyDescent="0.25">
      <c r="A96" s="6" t="s">
        <v>43</v>
      </c>
      <c r="B96" s="24">
        <v>2</v>
      </c>
      <c r="C96" s="30">
        <f t="shared" si="11"/>
        <v>8.1967213114754103E-3</v>
      </c>
      <c r="D96" s="31">
        <v>6</v>
      </c>
      <c r="E96" s="30">
        <f t="shared" si="12"/>
        <v>2.6200873362445413E-2</v>
      </c>
      <c r="K96" s="1"/>
      <c r="L96" s="1"/>
    </row>
    <row r="97" spans="1:12" ht="15" customHeight="1" x14ac:dyDescent="0.25">
      <c r="A97" s="6" t="s">
        <v>44</v>
      </c>
      <c r="B97" s="24">
        <v>4</v>
      </c>
      <c r="C97" s="30">
        <f t="shared" si="11"/>
        <v>1.6393442622950821E-2</v>
      </c>
      <c r="D97" s="31">
        <v>3</v>
      </c>
      <c r="E97" s="30">
        <f t="shared" si="12"/>
        <v>1.3100436681222707E-2</v>
      </c>
      <c r="K97" s="1"/>
      <c r="L97" s="1"/>
    </row>
    <row r="98" spans="1:12" ht="15" customHeight="1" x14ac:dyDescent="0.25">
      <c r="A98" s="6" t="s">
        <v>45</v>
      </c>
      <c r="B98" s="24">
        <v>14</v>
      </c>
      <c r="C98" s="30">
        <f t="shared" si="11"/>
        <v>5.737704918032787E-2</v>
      </c>
      <c r="D98" s="31">
        <v>22</v>
      </c>
      <c r="E98" s="30">
        <f t="shared" si="12"/>
        <v>9.606986899563319E-2</v>
      </c>
      <c r="K98" s="1"/>
      <c r="L98" s="1"/>
    </row>
    <row r="99" spans="1:12" ht="15" customHeight="1" x14ac:dyDescent="0.25">
      <c r="A99" s="6" t="s">
        <v>46</v>
      </c>
      <c r="B99" s="24">
        <v>43</v>
      </c>
      <c r="C99" s="30">
        <f t="shared" si="11"/>
        <v>0.17622950819672131</v>
      </c>
      <c r="D99" s="31">
        <v>40</v>
      </c>
      <c r="E99" s="30">
        <f t="shared" si="12"/>
        <v>0.17467248908296942</v>
      </c>
      <c r="K99" s="1"/>
      <c r="L99" s="1"/>
    </row>
    <row r="100" spans="1:12" ht="15" customHeight="1" x14ac:dyDescent="0.25">
      <c r="A100" s="6" t="s">
        <v>47</v>
      </c>
      <c r="B100" s="24">
        <v>6</v>
      </c>
      <c r="C100" s="30">
        <f t="shared" si="11"/>
        <v>2.4590163934426229E-2</v>
      </c>
      <c r="D100" s="31">
        <v>5</v>
      </c>
      <c r="E100" s="30">
        <f t="shared" si="12"/>
        <v>2.1834061135371178E-2</v>
      </c>
      <c r="K100" s="1"/>
      <c r="L100" s="1"/>
    </row>
    <row r="101" spans="1:12" ht="15" customHeight="1" x14ac:dyDescent="0.25">
      <c r="A101" s="6" t="s">
        <v>48</v>
      </c>
      <c r="B101" s="24">
        <v>32</v>
      </c>
      <c r="C101" s="30">
        <f t="shared" si="11"/>
        <v>0.13114754098360656</v>
      </c>
      <c r="D101" s="31">
        <v>20</v>
      </c>
      <c r="E101" s="30">
        <f t="shared" si="12"/>
        <v>8.7336244541484712E-2</v>
      </c>
      <c r="K101" s="1"/>
      <c r="L101" s="1"/>
    </row>
    <row r="102" spans="1:12" ht="15" customHeight="1" x14ac:dyDescent="0.25">
      <c r="A102" s="70" t="s">
        <v>112</v>
      </c>
      <c r="B102" s="71">
        <v>26</v>
      </c>
      <c r="C102" s="30">
        <f t="shared" ref="C102:C104" si="13">B102/B$106</f>
        <v>0.10655737704918032</v>
      </c>
      <c r="D102" s="72">
        <v>30</v>
      </c>
      <c r="E102" s="30">
        <f t="shared" ref="E102:E104" si="14">D102/D$106</f>
        <v>0.13100436681222707</v>
      </c>
      <c r="K102" s="1"/>
      <c r="L102" s="1"/>
    </row>
    <row r="103" spans="1:12" ht="15" customHeight="1" x14ac:dyDescent="0.25">
      <c r="A103" s="70" t="s">
        <v>113</v>
      </c>
      <c r="B103" s="71">
        <v>35</v>
      </c>
      <c r="C103" s="30">
        <f t="shared" si="13"/>
        <v>0.14344262295081966</v>
      </c>
      <c r="D103" s="72">
        <v>17</v>
      </c>
      <c r="E103" s="30">
        <f t="shared" si="14"/>
        <v>7.4235807860262015E-2</v>
      </c>
      <c r="K103" s="1"/>
      <c r="L103" s="1"/>
    </row>
    <row r="104" spans="1:12" ht="15" customHeight="1" x14ac:dyDescent="0.25">
      <c r="A104" s="70" t="s">
        <v>114</v>
      </c>
      <c r="B104" s="71">
        <v>10</v>
      </c>
      <c r="C104" s="30">
        <f t="shared" si="13"/>
        <v>4.0983606557377046E-2</v>
      </c>
      <c r="D104" s="72">
        <v>4</v>
      </c>
      <c r="E104" s="30">
        <f t="shared" si="14"/>
        <v>1.7467248908296942E-2</v>
      </c>
      <c r="K104" s="1"/>
      <c r="L104" s="1"/>
    </row>
    <row r="105" spans="1:12" ht="15" customHeight="1" x14ac:dyDescent="0.25">
      <c r="A105" s="70" t="s">
        <v>111</v>
      </c>
      <c r="B105" s="71">
        <v>4</v>
      </c>
      <c r="C105" s="30">
        <f>B105/B$106</f>
        <v>1.6393442622950821E-2</v>
      </c>
      <c r="D105" s="72">
        <v>1</v>
      </c>
      <c r="E105" s="30">
        <f>D105/D$106</f>
        <v>4.3668122270742356E-3</v>
      </c>
      <c r="K105" s="1"/>
      <c r="L105" s="1"/>
    </row>
    <row r="106" spans="1:12" ht="15" customHeight="1" thickBot="1" x14ac:dyDescent="0.3">
      <c r="A106" s="13" t="s">
        <v>50</v>
      </c>
      <c r="B106" s="32">
        <f>SUM(B93:B105)</f>
        <v>244</v>
      </c>
      <c r="C106" s="33">
        <f>B106/B$106</f>
        <v>1</v>
      </c>
      <c r="D106" s="34">
        <f>SUM(D93:D105)</f>
        <v>229</v>
      </c>
      <c r="E106" s="33">
        <f>D106/D$106</f>
        <v>1</v>
      </c>
      <c r="K106" s="1"/>
      <c r="L106" s="1"/>
    </row>
    <row r="107" spans="1:12" ht="15" customHeight="1" x14ac:dyDescent="0.25">
      <c r="A107" s="20"/>
      <c r="B107" s="35"/>
      <c r="C107" s="36"/>
      <c r="K107" s="1"/>
      <c r="L107" s="1"/>
    </row>
    <row r="108" spans="1:12" ht="15" customHeight="1" thickBot="1" x14ac:dyDescent="0.3">
      <c r="A108" s="20"/>
      <c r="B108" s="35"/>
      <c r="C108" s="36"/>
      <c r="K108" s="1"/>
      <c r="L108" s="1"/>
    </row>
    <row r="109" spans="1:12" ht="25.5" x14ac:dyDescent="0.25">
      <c r="A109" s="27" t="s">
        <v>53</v>
      </c>
      <c r="B109" s="37" t="s">
        <v>106</v>
      </c>
      <c r="C109" s="38" t="s">
        <v>107</v>
      </c>
      <c r="D109" s="39" t="s">
        <v>128</v>
      </c>
      <c r="E109" s="38" t="s">
        <v>129</v>
      </c>
      <c r="K109" s="1"/>
      <c r="L109" s="1"/>
    </row>
    <row r="110" spans="1:12" ht="15" customHeight="1" x14ac:dyDescent="0.25">
      <c r="A110" s="6" t="s">
        <v>40</v>
      </c>
      <c r="B110" s="24">
        <f t="shared" ref="B110:B118" si="15">SUM(B59,B76,B93)</f>
        <v>49</v>
      </c>
      <c r="C110" s="30">
        <f>B110/B$123</f>
        <v>6.621621621621622E-2</v>
      </c>
      <c r="D110" s="31">
        <f t="shared" ref="D110:D118" si="16">SUM(D59,D76,D93)</f>
        <v>60</v>
      </c>
      <c r="E110" s="30">
        <f>D110/D$123</f>
        <v>8.7336244541484712E-2</v>
      </c>
      <c r="K110" s="1"/>
      <c r="L110" s="1"/>
    </row>
    <row r="111" spans="1:12" ht="15" customHeight="1" x14ac:dyDescent="0.25">
      <c r="A111" s="6" t="s">
        <v>41</v>
      </c>
      <c r="B111" s="24">
        <f t="shared" si="15"/>
        <v>151</v>
      </c>
      <c r="C111" s="30">
        <f t="shared" ref="C111:C123" si="17">B111/B$123</f>
        <v>0.20405405405405405</v>
      </c>
      <c r="D111" s="31">
        <f t="shared" si="16"/>
        <v>162</v>
      </c>
      <c r="E111" s="30">
        <f t="shared" ref="E111:E123" si="18">D111/D$123</f>
        <v>0.23580786026200873</v>
      </c>
      <c r="K111" s="1"/>
      <c r="L111" s="1"/>
    </row>
    <row r="112" spans="1:12" ht="15" customHeight="1" x14ac:dyDescent="0.25">
      <c r="A112" s="6" t="s">
        <v>42</v>
      </c>
      <c r="B112" s="24">
        <f t="shared" si="15"/>
        <v>64</v>
      </c>
      <c r="C112" s="30">
        <f t="shared" si="17"/>
        <v>8.6486486486486491E-2</v>
      </c>
      <c r="D112" s="31">
        <f t="shared" si="16"/>
        <v>86</v>
      </c>
      <c r="E112" s="30">
        <f t="shared" si="18"/>
        <v>0.12518195050946143</v>
      </c>
      <c r="K112" s="1"/>
      <c r="L112" s="1"/>
    </row>
    <row r="113" spans="1:12" ht="15" customHeight="1" x14ac:dyDescent="0.25">
      <c r="A113" s="6" t="s">
        <v>43</v>
      </c>
      <c r="B113" s="24">
        <f t="shared" si="15"/>
        <v>3</v>
      </c>
      <c r="C113" s="30">
        <f t="shared" si="17"/>
        <v>4.0540540540540543E-3</v>
      </c>
      <c r="D113" s="31">
        <f t="shared" si="16"/>
        <v>6</v>
      </c>
      <c r="E113" s="30">
        <f t="shared" si="18"/>
        <v>8.7336244541484712E-3</v>
      </c>
      <c r="K113" s="1"/>
      <c r="L113" s="1"/>
    </row>
    <row r="114" spans="1:12" ht="15" customHeight="1" x14ac:dyDescent="0.25">
      <c r="A114" s="6" t="s">
        <v>44</v>
      </c>
      <c r="B114" s="24">
        <f t="shared" si="15"/>
        <v>12</v>
      </c>
      <c r="C114" s="30">
        <f t="shared" si="17"/>
        <v>1.6216216216216217E-2</v>
      </c>
      <c r="D114" s="31">
        <f t="shared" si="16"/>
        <v>7</v>
      </c>
      <c r="E114" s="30">
        <f t="shared" si="18"/>
        <v>1.0189228529839884E-2</v>
      </c>
      <c r="K114" s="1"/>
      <c r="L114" s="1"/>
    </row>
    <row r="115" spans="1:12" ht="15" customHeight="1" x14ac:dyDescent="0.25">
      <c r="A115" s="6" t="s">
        <v>45</v>
      </c>
      <c r="B115" s="24">
        <f t="shared" si="15"/>
        <v>26</v>
      </c>
      <c r="C115" s="30">
        <f t="shared" si="17"/>
        <v>3.5135135135135137E-2</v>
      </c>
      <c r="D115" s="31">
        <f t="shared" si="16"/>
        <v>34</v>
      </c>
      <c r="E115" s="30">
        <f t="shared" si="18"/>
        <v>4.9490538573508006E-2</v>
      </c>
      <c r="K115" s="1"/>
      <c r="L115" s="1"/>
    </row>
    <row r="116" spans="1:12" ht="15" customHeight="1" x14ac:dyDescent="0.25">
      <c r="A116" s="6" t="s">
        <v>46</v>
      </c>
      <c r="B116" s="24">
        <f t="shared" si="15"/>
        <v>96</v>
      </c>
      <c r="C116" s="30">
        <f t="shared" si="17"/>
        <v>0.12972972972972974</v>
      </c>
      <c r="D116" s="31">
        <f t="shared" si="16"/>
        <v>90</v>
      </c>
      <c r="E116" s="30">
        <f>D116/D$123</f>
        <v>0.13100436681222707</v>
      </c>
      <c r="K116" s="1"/>
      <c r="L116" s="1"/>
    </row>
    <row r="117" spans="1:12" ht="15" customHeight="1" x14ac:dyDescent="0.25">
      <c r="A117" s="6" t="s">
        <v>47</v>
      </c>
      <c r="B117" s="24">
        <f t="shared" si="15"/>
        <v>7</v>
      </c>
      <c r="C117" s="30">
        <f t="shared" si="17"/>
        <v>9.45945945945946E-3</v>
      </c>
      <c r="D117" s="31">
        <f t="shared" si="16"/>
        <v>8</v>
      </c>
      <c r="E117" s="30">
        <f t="shared" si="18"/>
        <v>1.1644832605531296E-2</v>
      </c>
      <c r="K117" s="1"/>
      <c r="L117" s="1"/>
    </row>
    <row r="118" spans="1:12" ht="15" customHeight="1" x14ac:dyDescent="0.25">
      <c r="A118" s="6" t="s">
        <v>48</v>
      </c>
      <c r="B118" s="24">
        <f t="shared" si="15"/>
        <v>90</v>
      </c>
      <c r="C118" s="30">
        <f t="shared" si="17"/>
        <v>0.12162162162162163</v>
      </c>
      <c r="D118" s="31">
        <f t="shared" si="16"/>
        <v>42</v>
      </c>
      <c r="E118" s="30">
        <f t="shared" si="18"/>
        <v>6.1135371179039298E-2</v>
      </c>
      <c r="K118" s="1"/>
      <c r="L118" s="1"/>
    </row>
    <row r="119" spans="1:12" ht="15" customHeight="1" x14ac:dyDescent="0.25">
      <c r="A119" s="70" t="s">
        <v>112</v>
      </c>
      <c r="B119" s="24">
        <f t="shared" ref="B119:B121" si="19">SUM(B68,B85,B102)</f>
        <v>140</v>
      </c>
      <c r="C119" s="30">
        <f t="shared" si="17"/>
        <v>0.1891891891891892</v>
      </c>
      <c r="D119" s="31">
        <f t="shared" ref="D119:D121" si="20">SUM(D68,D85,D102)</f>
        <v>128</v>
      </c>
      <c r="E119" s="30">
        <f t="shared" si="18"/>
        <v>0.18631732168850074</v>
      </c>
      <c r="K119" s="1"/>
      <c r="L119" s="1"/>
    </row>
    <row r="120" spans="1:12" ht="15" customHeight="1" x14ac:dyDescent="0.25">
      <c r="A120" s="70" t="s">
        <v>113</v>
      </c>
      <c r="B120" s="24">
        <f t="shared" si="19"/>
        <v>75</v>
      </c>
      <c r="C120" s="30">
        <f t="shared" si="17"/>
        <v>0.10135135135135136</v>
      </c>
      <c r="D120" s="31">
        <f t="shared" si="20"/>
        <v>50</v>
      </c>
      <c r="E120" s="30">
        <f t="shared" si="18"/>
        <v>7.2780203784570591E-2</v>
      </c>
      <c r="K120" s="1"/>
      <c r="L120" s="1"/>
    </row>
    <row r="121" spans="1:12" ht="15" customHeight="1" x14ac:dyDescent="0.25">
      <c r="A121" s="70" t="s">
        <v>114</v>
      </c>
      <c r="B121" s="24">
        <f t="shared" si="19"/>
        <v>22</v>
      </c>
      <c r="C121" s="30">
        <f t="shared" si="17"/>
        <v>2.9729729729729731E-2</v>
      </c>
      <c r="D121" s="31">
        <f t="shared" si="20"/>
        <v>12</v>
      </c>
      <c r="E121" s="30">
        <f t="shared" si="18"/>
        <v>1.7467248908296942E-2</v>
      </c>
      <c r="K121" s="1"/>
      <c r="L121" s="1"/>
    </row>
    <row r="122" spans="1:12" ht="15" customHeight="1" x14ac:dyDescent="0.25">
      <c r="A122" s="70" t="s">
        <v>111</v>
      </c>
      <c r="B122" s="24">
        <f t="shared" ref="B122" si="21">SUM(B71,B88,B105)</f>
        <v>5</v>
      </c>
      <c r="C122" s="30">
        <f t="shared" ref="C122" si="22">B122/B$123</f>
        <v>6.7567567567567571E-3</v>
      </c>
      <c r="D122" s="31">
        <f t="shared" ref="D122" si="23">SUM(D71,D88,D105)</f>
        <v>2</v>
      </c>
      <c r="E122" s="30">
        <f t="shared" ref="E122" si="24">D122/D$123</f>
        <v>2.911208151382824E-3</v>
      </c>
      <c r="K122" s="1"/>
      <c r="L122" s="1"/>
    </row>
    <row r="123" spans="1:12" ht="15" customHeight="1" thickBot="1" x14ac:dyDescent="0.3">
      <c r="A123" s="13" t="s">
        <v>50</v>
      </c>
      <c r="B123" s="32">
        <f>SUM(B106,B89,B72)</f>
        <v>740</v>
      </c>
      <c r="C123" s="33">
        <f t="shared" si="17"/>
        <v>1</v>
      </c>
      <c r="D123" s="34">
        <f>SUM(D106,D89,D72)</f>
        <v>687</v>
      </c>
      <c r="E123" s="33">
        <f t="shared" si="18"/>
        <v>1</v>
      </c>
      <c r="K123" s="1"/>
      <c r="L123" s="1"/>
    </row>
    <row r="124" spans="1:12" ht="15" customHeight="1" x14ac:dyDescent="0.25">
      <c r="A124" s="20"/>
      <c r="B124" s="35"/>
      <c r="C124" s="20"/>
      <c r="D124" s="35"/>
      <c r="E124" s="20"/>
      <c r="K124" s="1"/>
      <c r="L124" s="1"/>
    </row>
    <row r="125" spans="1:12" ht="15" customHeight="1" thickBot="1" x14ac:dyDescent="0.3">
      <c r="A125" s="20"/>
      <c r="B125" s="35"/>
      <c r="C125" s="36"/>
      <c r="K125" s="1"/>
      <c r="L125" s="1"/>
    </row>
    <row r="126" spans="1:12" ht="15" customHeight="1" thickBot="1" x14ac:dyDescent="0.3">
      <c r="A126" s="79" t="s">
        <v>54</v>
      </c>
      <c r="B126" s="80"/>
      <c r="C126" s="80"/>
      <c r="D126" s="81"/>
      <c r="E126" s="20"/>
      <c r="F126" s="20"/>
      <c r="G126" s="20"/>
      <c r="H126" s="20"/>
      <c r="K126" s="1"/>
      <c r="L126" s="1"/>
    </row>
    <row r="127" spans="1:12" ht="15" customHeight="1" thickBot="1" x14ac:dyDescent="0.3">
      <c r="K127" s="1"/>
      <c r="L127" s="1"/>
    </row>
    <row r="128" spans="1:12" ht="25.5" x14ac:dyDescent="0.25">
      <c r="A128" s="21" t="s">
        <v>55</v>
      </c>
      <c r="B128" s="22" t="s">
        <v>103</v>
      </c>
      <c r="C128" s="22" t="s">
        <v>125</v>
      </c>
      <c r="D128" s="73" t="s">
        <v>39</v>
      </c>
      <c r="K128" s="1"/>
      <c r="L128" s="1"/>
    </row>
    <row r="129" spans="1:12" ht="15" customHeight="1" x14ac:dyDescent="0.25">
      <c r="A129" s="24" t="s">
        <v>56</v>
      </c>
      <c r="B129" s="8">
        <v>2.4894514767932474</v>
      </c>
      <c r="C129" s="8">
        <v>2.6367713004484297</v>
      </c>
      <c r="D129" s="12" t="s">
        <v>120</v>
      </c>
      <c r="E129" s="40"/>
      <c r="F129" s="41"/>
      <c r="G129" s="26"/>
      <c r="H129" s="20"/>
      <c r="K129" s="1"/>
      <c r="L129" s="1"/>
    </row>
    <row r="130" spans="1:12" ht="15" customHeight="1" x14ac:dyDescent="0.25">
      <c r="A130" s="24" t="s">
        <v>57</v>
      </c>
      <c r="B130" s="8">
        <v>2.5</v>
      </c>
      <c r="C130" s="8">
        <v>2.5844748858447488</v>
      </c>
      <c r="D130" s="12" t="s">
        <v>120</v>
      </c>
      <c r="E130" s="40"/>
      <c r="F130" s="41"/>
      <c r="G130" s="26"/>
      <c r="H130" s="20"/>
      <c r="K130" s="1"/>
      <c r="L130" s="1"/>
    </row>
    <row r="131" spans="1:12" ht="15" customHeight="1" x14ac:dyDescent="0.25">
      <c r="A131" s="24" t="s">
        <v>58</v>
      </c>
      <c r="B131" s="8">
        <v>3.3519313304721012</v>
      </c>
      <c r="C131" s="8">
        <v>3.3271889400921673</v>
      </c>
      <c r="D131" s="12" t="s">
        <v>120</v>
      </c>
      <c r="E131" s="40"/>
      <c r="F131" s="41"/>
      <c r="G131" s="26"/>
      <c r="H131" s="20"/>
      <c r="K131" s="1"/>
      <c r="L131" s="1"/>
    </row>
    <row r="132" spans="1:12" ht="15" customHeight="1" x14ac:dyDescent="0.25">
      <c r="A132" s="24" t="s">
        <v>59</v>
      </c>
      <c r="B132" s="8">
        <v>3.3260869565217397</v>
      </c>
      <c r="C132" s="8">
        <v>3.2857142857142865</v>
      </c>
      <c r="D132" s="12" t="s">
        <v>120</v>
      </c>
      <c r="E132" s="40"/>
      <c r="F132" s="41"/>
      <c r="G132" s="26"/>
      <c r="H132" s="20"/>
      <c r="K132" s="1"/>
      <c r="L132" s="1"/>
    </row>
    <row r="133" spans="1:12" ht="15" customHeight="1" x14ac:dyDescent="0.25">
      <c r="A133" s="24" t="s">
        <v>60</v>
      </c>
      <c r="B133" s="8">
        <v>3.8138528138528143</v>
      </c>
      <c r="C133" s="8">
        <v>3.5898617511520752</v>
      </c>
      <c r="D133" s="12" t="s">
        <v>122</v>
      </c>
      <c r="E133" s="40"/>
      <c r="F133" s="41"/>
      <c r="G133" s="26"/>
      <c r="H133" s="20"/>
      <c r="K133" s="1"/>
      <c r="L133" s="1"/>
    </row>
    <row r="134" spans="1:12" ht="15" customHeight="1" x14ac:dyDescent="0.25">
      <c r="A134" s="24" t="s">
        <v>61</v>
      </c>
      <c r="B134" s="8">
        <v>2.2109704641350199</v>
      </c>
      <c r="C134" s="8">
        <v>2.3408071748878911</v>
      </c>
      <c r="D134" s="12" t="s">
        <v>120</v>
      </c>
      <c r="E134" s="40"/>
      <c r="F134" s="41"/>
      <c r="G134" s="26"/>
      <c r="H134" s="20"/>
      <c r="K134" s="1"/>
      <c r="L134" s="1"/>
    </row>
    <row r="135" spans="1:12" ht="15" customHeight="1" x14ac:dyDescent="0.25">
      <c r="A135" s="24" t="s">
        <v>62</v>
      </c>
      <c r="B135" s="8">
        <v>3.2863636363636348</v>
      </c>
      <c r="C135" s="8">
        <v>3.2883720930232556</v>
      </c>
      <c r="D135" s="12" t="s">
        <v>120</v>
      </c>
      <c r="E135" s="40"/>
      <c r="F135" s="41"/>
      <c r="G135" s="26"/>
      <c r="H135" s="20"/>
      <c r="K135" s="1"/>
      <c r="L135" s="1"/>
    </row>
    <row r="136" spans="1:12" ht="15" customHeight="1" thickBot="1" x14ac:dyDescent="0.3">
      <c r="A136" s="25" t="s">
        <v>63</v>
      </c>
      <c r="B136" s="15">
        <v>2.629464285714286</v>
      </c>
      <c r="C136" s="15">
        <v>2.607476635514018</v>
      </c>
      <c r="D136" s="19" t="s">
        <v>120</v>
      </c>
      <c r="E136" s="40"/>
      <c r="F136" s="41"/>
      <c r="G136" s="26"/>
      <c r="H136" s="20"/>
      <c r="K136" s="1"/>
      <c r="L136" s="1"/>
    </row>
    <row r="137" spans="1:12" ht="15" customHeight="1" x14ac:dyDescent="0.25">
      <c r="A137" s="20"/>
      <c r="B137" s="26"/>
      <c r="C137" s="26"/>
      <c r="D137" s="20"/>
    </row>
    <row r="138" spans="1:12" ht="15" customHeight="1" thickBot="1" x14ac:dyDescent="0.3">
      <c r="A138" s="20"/>
      <c r="B138" s="26"/>
      <c r="C138" s="26"/>
      <c r="D138" s="20"/>
    </row>
    <row r="139" spans="1:12" ht="15" customHeight="1" thickBot="1" x14ac:dyDescent="0.3">
      <c r="A139" s="79" t="s">
        <v>64</v>
      </c>
      <c r="B139" s="80"/>
      <c r="C139" s="80"/>
      <c r="D139" s="80"/>
      <c r="E139" s="80"/>
      <c r="F139" s="80"/>
      <c r="G139" s="80"/>
      <c r="H139" s="80"/>
      <c r="I139" s="81"/>
    </row>
    <row r="140" spans="1:12" ht="15" customHeight="1" thickBot="1" x14ac:dyDescent="0.3">
      <c r="A140" s="20"/>
      <c r="B140" s="26"/>
      <c r="C140" s="26"/>
      <c r="D140" s="20"/>
    </row>
    <row r="141" spans="1:12" ht="15" customHeight="1" x14ac:dyDescent="0.25">
      <c r="A141" s="82" t="s">
        <v>1</v>
      </c>
      <c r="B141" s="84" t="s">
        <v>102</v>
      </c>
      <c r="C141" s="85"/>
      <c r="D141" s="86"/>
      <c r="E141" s="84" t="s">
        <v>124</v>
      </c>
      <c r="F141" s="85"/>
      <c r="G141" s="86"/>
      <c r="H141" s="87" t="s">
        <v>65</v>
      </c>
      <c r="I141" s="89" t="s">
        <v>3</v>
      </c>
      <c r="K141" s="42"/>
    </row>
    <row r="142" spans="1:12" ht="15" customHeight="1" x14ac:dyDescent="0.25">
      <c r="A142" s="83"/>
      <c r="B142" s="63" t="s">
        <v>4</v>
      </c>
      <c r="C142" s="4" t="s">
        <v>5</v>
      </c>
      <c r="D142" s="62" t="s">
        <v>6</v>
      </c>
      <c r="E142" s="63" t="s">
        <v>4</v>
      </c>
      <c r="F142" s="4" t="s">
        <v>5</v>
      </c>
      <c r="G142" s="78" t="s">
        <v>6</v>
      </c>
      <c r="H142" s="88"/>
      <c r="I142" s="90"/>
      <c r="K142" s="42"/>
    </row>
    <row r="143" spans="1:12" ht="15" customHeight="1" x14ac:dyDescent="0.25">
      <c r="A143" s="66" t="s">
        <v>66</v>
      </c>
      <c r="B143" s="7">
        <v>4.5128205128205137</v>
      </c>
      <c r="C143" s="43">
        <v>3.1974789915966384</v>
      </c>
      <c r="D143" s="9">
        <f>B143-C143</f>
        <v>1.3153415212238753</v>
      </c>
      <c r="E143" s="7">
        <v>4.5223214285714244</v>
      </c>
      <c r="F143" s="43">
        <v>3.5777777777777779</v>
      </c>
      <c r="G143" s="9">
        <f>E143-F143</f>
        <v>0.94454365079364644</v>
      </c>
      <c r="H143" s="68" t="s">
        <v>120</v>
      </c>
      <c r="I143" s="12" t="s">
        <v>123</v>
      </c>
      <c r="K143" s="44"/>
      <c r="L143" s="44"/>
    </row>
    <row r="144" spans="1:12" ht="15" customHeight="1" x14ac:dyDescent="0.25">
      <c r="A144" s="66" t="s">
        <v>67</v>
      </c>
      <c r="B144" s="7">
        <v>4.2155172413793123</v>
      </c>
      <c r="C144" s="43">
        <v>3.436440677966103</v>
      </c>
      <c r="D144" s="9">
        <f t="shared" ref="D144:D168" si="25">B144-C144</f>
        <v>0.7790765634132093</v>
      </c>
      <c r="E144" s="7">
        <v>4.2321428571428585</v>
      </c>
      <c r="F144" s="43">
        <v>3.6905829596412563</v>
      </c>
      <c r="G144" s="9">
        <f t="shared" ref="G144:G168" si="26">E144-F144</f>
        <v>0.54155989750160227</v>
      </c>
      <c r="H144" s="68" t="s">
        <v>120</v>
      </c>
      <c r="I144" s="12" t="s">
        <v>122</v>
      </c>
      <c r="K144" s="44"/>
      <c r="L144" s="44"/>
    </row>
    <row r="145" spans="1:12" ht="15" customHeight="1" x14ac:dyDescent="0.25">
      <c r="A145" s="66" t="s">
        <v>68</v>
      </c>
      <c r="B145" s="7">
        <v>4.3809523809523787</v>
      </c>
      <c r="C145" s="43">
        <v>3.2923728813559334</v>
      </c>
      <c r="D145" s="9">
        <f t="shared" si="25"/>
        <v>1.0885794995964453</v>
      </c>
      <c r="E145" s="7">
        <v>4.3973214285714279</v>
      </c>
      <c r="F145" s="43">
        <v>3.5625000000000004</v>
      </c>
      <c r="G145" s="9">
        <f t="shared" si="26"/>
        <v>0.83482142857142749</v>
      </c>
      <c r="H145" s="68" t="s">
        <v>120</v>
      </c>
      <c r="I145" s="12" t="s">
        <v>122</v>
      </c>
      <c r="K145" s="44"/>
      <c r="L145" s="44"/>
    </row>
    <row r="146" spans="1:12" ht="15" customHeight="1" x14ac:dyDescent="0.25">
      <c r="A146" s="66" t="s">
        <v>69</v>
      </c>
      <c r="B146" s="7">
        <v>4.2521739130434772</v>
      </c>
      <c r="C146" s="43">
        <v>3.444444444444446</v>
      </c>
      <c r="D146" s="9">
        <f t="shared" si="25"/>
        <v>0.80772946859903128</v>
      </c>
      <c r="E146" s="7">
        <v>4.2914798206278038</v>
      </c>
      <c r="F146" s="43">
        <v>3.6081081081081097</v>
      </c>
      <c r="G146" s="9">
        <f t="shared" si="26"/>
        <v>0.68337171251969409</v>
      </c>
      <c r="H146" s="68" t="s">
        <v>120</v>
      </c>
      <c r="I146" s="12" t="s">
        <v>121</v>
      </c>
      <c r="K146" s="44"/>
      <c r="L146" s="44"/>
    </row>
    <row r="147" spans="1:12" ht="15" customHeight="1" x14ac:dyDescent="0.25">
      <c r="A147" s="66" t="s">
        <v>70</v>
      </c>
      <c r="B147" s="7">
        <v>4.5708154506437797</v>
      </c>
      <c r="C147" s="43">
        <v>3.5504201680672303</v>
      </c>
      <c r="D147" s="9">
        <f t="shared" si="25"/>
        <v>1.0203952825765494</v>
      </c>
      <c r="E147" s="7">
        <v>4.6428571428571415</v>
      </c>
      <c r="F147" s="43">
        <v>3.8571428571428563</v>
      </c>
      <c r="G147" s="9">
        <f t="shared" si="26"/>
        <v>0.78571428571428514</v>
      </c>
      <c r="H147" s="68" t="s">
        <v>120</v>
      </c>
      <c r="I147" s="12" t="s">
        <v>123</v>
      </c>
      <c r="K147" s="44"/>
      <c r="L147" s="44"/>
    </row>
    <row r="148" spans="1:12" ht="15" customHeight="1" x14ac:dyDescent="0.25">
      <c r="A148" s="66" t="s">
        <v>71</v>
      </c>
      <c r="B148" s="7">
        <v>4.525862068965516</v>
      </c>
      <c r="C148" s="43">
        <v>3.7383966244725744</v>
      </c>
      <c r="D148" s="9">
        <f t="shared" si="25"/>
        <v>0.78746544449294165</v>
      </c>
      <c r="E148" s="7">
        <v>4.5937499999999956</v>
      </c>
      <c r="F148" s="43">
        <v>4.0448430493273557</v>
      </c>
      <c r="G148" s="9">
        <f t="shared" si="26"/>
        <v>0.54890695067263984</v>
      </c>
      <c r="H148" s="68" t="s">
        <v>120</v>
      </c>
      <c r="I148" s="12" t="s">
        <v>123</v>
      </c>
      <c r="K148" s="44"/>
      <c r="L148" s="44"/>
    </row>
    <row r="149" spans="1:12" ht="15" customHeight="1" x14ac:dyDescent="0.25">
      <c r="A149" s="66" t="s">
        <v>72</v>
      </c>
      <c r="B149" s="7">
        <v>4.5407725321888393</v>
      </c>
      <c r="C149" s="43">
        <v>4.0042194092827028</v>
      </c>
      <c r="D149" s="9">
        <f t="shared" si="25"/>
        <v>0.53655312290613644</v>
      </c>
      <c r="E149" s="7">
        <v>4.5937499999999947</v>
      </c>
      <c r="F149" s="43">
        <v>4.2044444444444453</v>
      </c>
      <c r="G149" s="9">
        <f t="shared" si="26"/>
        <v>0.38930555555554935</v>
      </c>
      <c r="H149" s="68" t="s">
        <v>120</v>
      </c>
      <c r="I149" s="12" t="s">
        <v>121</v>
      </c>
      <c r="K149" s="44"/>
      <c r="L149" s="44"/>
    </row>
    <row r="150" spans="1:12" ht="15" customHeight="1" x14ac:dyDescent="0.25">
      <c r="A150" s="66" t="s">
        <v>73</v>
      </c>
      <c r="B150" s="7">
        <v>4.4541484716157216</v>
      </c>
      <c r="C150" s="43">
        <v>3.8540772532188829</v>
      </c>
      <c r="D150" s="9">
        <f t="shared" si="25"/>
        <v>0.60007121839683863</v>
      </c>
      <c r="E150" s="7">
        <v>4.4819819819819822</v>
      </c>
      <c r="F150" s="43">
        <v>4.0540540540540526</v>
      </c>
      <c r="G150" s="9">
        <f t="shared" si="26"/>
        <v>0.42792792792792955</v>
      </c>
      <c r="H150" s="68" t="s">
        <v>120</v>
      </c>
      <c r="I150" s="12" t="s">
        <v>120</v>
      </c>
      <c r="K150" s="44"/>
      <c r="L150" s="44"/>
    </row>
    <row r="151" spans="1:12" ht="15" customHeight="1" x14ac:dyDescent="0.25">
      <c r="A151" s="66" t="s">
        <v>74</v>
      </c>
      <c r="B151" s="7">
        <v>4.2192982456140316</v>
      </c>
      <c r="C151" s="43">
        <v>3.7596566523605142</v>
      </c>
      <c r="D151" s="9">
        <f t="shared" si="25"/>
        <v>0.45964159325351739</v>
      </c>
      <c r="E151" s="7">
        <v>4.3438914027149318</v>
      </c>
      <c r="F151" s="43">
        <v>3.922727272727272</v>
      </c>
      <c r="G151" s="9">
        <f t="shared" si="26"/>
        <v>0.42116412998765984</v>
      </c>
      <c r="H151" s="68" t="s">
        <v>120</v>
      </c>
      <c r="I151" s="12" t="s">
        <v>120</v>
      </c>
      <c r="K151" s="44"/>
      <c r="L151" s="44"/>
    </row>
    <row r="152" spans="1:12" ht="15" customHeight="1" x14ac:dyDescent="0.25">
      <c r="A152" s="66" t="s">
        <v>75</v>
      </c>
      <c r="B152" s="7">
        <v>4.2807017543859649</v>
      </c>
      <c r="C152" s="43">
        <v>3.7112068965517251</v>
      </c>
      <c r="D152" s="9">
        <f t="shared" si="25"/>
        <v>0.56949485783423981</v>
      </c>
      <c r="E152" s="7">
        <v>4.2818181818181813</v>
      </c>
      <c r="F152" s="43">
        <v>3.7351598173516001</v>
      </c>
      <c r="G152" s="9">
        <f t="shared" si="26"/>
        <v>0.54665836446658123</v>
      </c>
      <c r="H152" s="68" t="s">
        <v>120</v>
      </c>
      <c r="I152" s="12" t="s">
        <v>120</v>
      </c>
      <c r="K152" s="44"/>
      <c r="L152" s="44"/>
    </row>
    <row r="153" spans="1:12" ht="15" customHeight="1" x14ac:dyDescent="0.25">
      <c r="A153" s="66" t="s">
        <v>76</v>
      </c>
      <c r="B153" s="7">
        <v>4.4821428571428577</v>
      </c>
      <c r="C153" s="43">
        <v>3.3157894736842097</v>
      </c>
      <c r="D153" s="9">
        <f t="shared" si="25"/>
        <v>1.1663533834586479</v>
      </c>
      <c r="E153" s="7">
        <v>4.5114155251141552</v>
      </c>
      <c r="F153" s="43">
        <v>3.2995391705069128</v>
      </c>
      <c r="G153" s="9">
        <f t="shared" si="26"/>
        <v>1.2118763546072424</v>
      </c>
      <c r="H153" s="68" t="s">
        <v>120</v>
      </c>
      <c r="I153" s="12" t="s">
        <v>120</v>
      </c>
      <c r="K153" s="44"/>
      <c r="L153" s="44"/>
    </row>
    <row r="154" spans="1:12" ht="15" customHeight="1" x14ac:dyDescent="0.25">
      <c r="A154" s="66" t="s">
        <v>77</v>
      </c>
      <c r="B154" s="7">
        <v>4.4776785714285756</v>
      </c>
      <c r="C154" s="43">
        <v>3.0567685589519651</v>
      </c>
      <c r="D154" s="9">
        <f t="shared" si="25"/>
        <v>1.4209100124766105</v>
      </c>
      <c r="E154" s="7">
        <v>4.5136363636363646</v>
      </c>
      <c r="F154" s="43">
        <v>3.3710407239819009</v>
      </c>
      <c r="G154" s="9">
        <f t="shared" si="26"/>
        <v>1.1425956396544636</v>
      </c>
      <c r="H154" s="68" t="s">
        <v>120</v>
      </c>
      <c r="I154" s="12" t="s">
        <v>122</v>
      </c>
      <c r="K154" s="44"/>
      <c r="L154" s="44"/>
    </row>
    <row r="155" spans="1:12" ht="15" customHeight="1" x14ac:dyDescent="0.25">
      <c r="A155" s="66" t="s">
        <v>78</v>
      </c>
      <c r="B155" s="7">
        <v>4.4935064935064943</v>
      </c>
      <c r="C155" s="43">
        <v>2.9279661016949157</v>
      </c>
      <c r="D155" s="9">
        <f t="shared" si="25"/>
        <v>1.5655403918115787</v>
      </c>
      <c r="E155" s="7">
        <v>4.5225225225225216</v>
      </c>
      <c r="F155" s="43">
        <v>3.2044444444444427</v>
      </c>
      <c r="G155" s="9">
        <f t="shared" si="26"/>
        <v>1.318078078078079</v>
      </c>
      <c r="H155" s="68" t="s">
        <v>120</v>
      </c>
      <c r="I155" s="12" t="s">
        <v>121</v>
      </c>
      <c r="K155" s="44"/>
      <c r="L155" s="44"/>
    </row>
    <row r="156" spans="1:12" ht="15" customHeight="1" x14ac:dyDescent="0.25">
      <c r="A156" s="66" t="s">
        <v>79</v>
      </c>
      <c r="B156" s="7">
        <v>4.4159292035398252</v>
      </c>
      <c r="C156" s="43">
        <v>3.5407725321888419</v>
      </c>
      <c r="D156" s="9">
        <f t="shared" si="25"/>
        <v>0.8751566713509833</v>
      </c>
      <c r="E156" s="7">
        <v>4.4816513761467895</v>
      </c>
      <c r="F156" s="43">
        <v>3.5596330275229362</v>
      </c>
      <c r="G156" s="9">
        <f t="shared" si="26"/>
        <v>0.92201834862385335</v>
      </c>
      <c r="H156" s="68" t="s">
        <v>120</v>
      </c>
      <c r="I156" s="12" t="s">
        <v>120</v>
      </c>
      <c r="K156" s="44"/>
      <c r="L156" s="44"/>
    </row>
    <row r="157" spans="1:12" ht="15" customHeight="1" x14ac:dyDescent="0.25">
      <c r="A157" s="66" t="s">
        <v>80</v>
      </c>
      <c r="B157" s="7">
        <v>4.1955555555555542</v>
      </c>
      <c r="C157" s="43">
        <v>2.8114035087719293</v>
      </c>
      <c r="D157" s="9">
        <f t="shared" si="25"/>
        <v>1.3841520467836248</v>
      </c>
      <c r="E157" s="7">
        <v>4.1369863013698618</v>
      </c>
      <c r="F157" s="43">
        <v>3.059360730593609</v>
      </c>
      <c r="G157" s="9">
        <f t="shared" si="26"/>
        <v>1.0776255707762528</v>
      </c>
      <c r="H157" s="68" t="s">
        <v>120</v>
      </c>
      <c r="I157" s="12" t="s">
        <v>121</v>
      </c>
      <c r="K157" s="44"/>
      <c r="L157" s="44"/>
    </row>
    <row r="158" spans="1:12" ht="15" customHeight="1" x14ac:dyDescent="0.25">
      <c r="A158" s="66" t="s">
        <v>81</v>
      </c>
      <c r="B158" s="7">
        <v>4.3039647577092497</v>
      </c>
      <c r="C158" s="43">
        <v>3.4188034188034191</v>
      </c>
      <c r="D158" s="9">
        <f t="shared" si="25"/>
        <v>0.8851613389058306</v>
      </c>
      <c r="E158" s="7">
        <v>4.3917050691244217</v>
      </c>
      <c r="F158" s="43">
        <v>3.7168949771689506</v>
      </c>
      <c r="G158" s="9">
        <f t="shared" si="26"/>
        <v>0.67481009195547115</v>
      </c>
      <c r="H158" s="68" t="s">
        <v>120</v>
      </c>
      <c r="I158" s="12" t="s">
        <v>122</v>
      </c>
      <c r="K158" s="44"/>
      <c r="L158" s="44"/>
    </row>
    <row r="159" spans="1:12" ht="15" customHeight="1" x14ac:dyDescent="0.25">
      <c r="A159" s="66" t="s">
        <v>82</v>
      </c>
      <c r="B159" s="7">
        <v>4.2995594713656393</v>
      </c>
      <c r="C159" s="43">
        <v>3.6153846153846145</v>
      </c>
      <c r="D159" s="9">
        <f t="shared" si="25"/>
        <v>0.68417485598102479</v>
      </c>
      <c r="E159" s="7">
        <v>4.3348623853211015</v>
      </c>
      <c r="F159" s="43">
        <v>3.8454545454545457</v>
      </c>
      <c r="G159" s="9">
        <f t="shared" si="26"/>
        <v>0.48940783986655578</v>
      </c>
      <c r="H159" s="68" t="s">
        <v>120</v>
      </c>
      <c r="I159" s="12" t="s">
        <v>121</v>
      </c>
      <c r="K159" s="44"/>
      <c r="L159" s="44"/>
    </row>
    <row r="160" spans="1:12" ht="15" customHeight="1" x14ac:dyDescent="0.25">
      <c r="A160" s="66" t="s">
        <v>83</v>
      </c>
      <c r="B160" s="7">
        <v>4.5964912280701755</v>
      </c>
      <c r="C160" s="43">
        <v>4.1021276595744718</v>
      </c>
      <c r="D160" s="9">
        <f t="shared" si="25"/>
        <v>0.49436356849570373</v>
      </c>
      <c r="E160" s="7">
        <v>4.5927601809954739</v>
      </c>
      <c r="F160" s="43">
        <v>4.2107623318385698</v>
      </c>
      <c r="G160" s="9">
        <f t="shared" si="26"/>
        <v>0.38199784915690405</v>
      </c>
      <c r="H160" s="68" t="s">
        <v>120</v>
      </c>
      <c r="I160" s="12" t="s">
        <v>120</v>
      </c>
      <c r="K160" s="44"/>
      <c r="L160" s="44"/>
    </row>
    <row r="161" spans="1:12" ht="15" customHeight="1" x14ac:dyDescent="0.25">
      <c r="A161" s="66" t="s">
        <v>84</v>
      </c>
      <c r="B161" s="7">
        <v>4.4192139737991258</v>
      </c>
      <c r="C161" s="43">
        <v>3.9531914893617008</v>
      </c>
      <c r="D161" s="9">
        <f t="shared" si="25"/>
        <v>0.466022484437425</v>
      </c>
      <c r="E161" s="7">
        <v>4.4863636363636363</v>
      </c>
      <c r="F161" s="43">
        <v>4.1441441441441462</v>
      </c>
      <c r="G161" s="9">
        <f t="shared" si="26"/>
        <v>0.34221949221949011</v>
      </c>
      <c r="H161" s="68" t="s">
        <v>120</v>
      </c>
      <c r="I161" s="12" t="s">
        <v>121</v>
      </c>
      <c r="K161" s="44"/>
      <c r="L161" s="44"/>
    </row>
    <row r="162" spans="1:12" ht="15" customHeight="1" x14ac:dyDescent="0.25">
      <c r="A162" s="66" t="s">
        <v>85</v>
      </c>
      <c r="B162" s="7">
        <v>4.5330396475770929</v>
      </c>
      <c r="C162" s="43">
        <v>3.9273504273504272</v>
      </c>
      <c r="D162" s="9">
        <f t="shared" si="25"/>
        <v>0.60568922022666571</v>
      </c>
      <c r="E162" s="7">
        <v>4.5616438356164384</v>
      </c>
      <c r="F162" s="43">
        <v>4.072072072072074</v>
      </c>
      <c r="G162" s="9">
        <f t="shared" si="26"/>
        <v>0.48957176354436438</v>
      </c>
      <c r="H162" s="68" t="s">
        <v>120</v>
      </c>
      <c r="I162" s="12" t="s">
        <v>120</v>
      </c>
      <c r="K162" s="44"/>
      <c r="L162" s="44"/>
    </row>
    <row r="163" spans="1:12" ht="15" customHeight="1" x14ac:dyDescent="0.25">
      <c r="A163" s="66" t="s">
        <v>86</v>
      </c>
      <c r="B163" s="7">
        <v>4.4956140350877201</v>
      </c>
      <c r="C163" s="43">
        <v>4.0593220338983018</v>
      </c>
      <c r="D163" s="9">
        <f t="shared" si="25"/>
        <v>0.43629200118941824</v>
      </c>
      <c r="E163" s="7">
        <v>4.538812785388127</v>
      </c>
      <c r="F163" s="43">
        <v>4.2443438914027132</v>
      </c>
      <c r="G163" s="9">
        <f t="shared" si="26"/>
        <v>0.29446889398541387</v>
      </c>
      <c r="H163" s="68" t="s">
        <v>120</v>
      </c>
      <c r="I163" s="12" t="s">
        <v>121</v>
      </c>
      <c r="K163" s="44"/>
      <c r="L163" s="44"/>
    </row>
    <row r="164" spans="1:12" ht="15" customHeight="1" x14ac:dyDescent="0.25">
      <c r="A164" s="66" t="s">
        <v>115</v>
      </c>
      <c r="B164" s="7">
        <v>4.281938325991189</v>
      </c>
      <c r="C164" s="43">
        <v>3.5064377682403438</v>
      </c>
      <c r="D164" s="9">
        <f t="shared" si="25"/>
        <v>0.77550055775084514</v>
      </c>
      <c r="E164" s="7">
        <v>4.2304147465437794</v>
      </c>
      <c r="F164" s="43">
        <v>3.9103139013452894</v>
      </c>
      <c r="G164" s="9">
        <f t="shared" si="26"/>
        <v>0.32010084519848991</v>
      </c>
      <c r="H164" s="68" t="s">
        <v>120</v>
      </c>
      <c r="I164" s="12" t="s">
        <v>123</v>
      </c>
      <c r="K164" s="44"/>
      <c r="L164" s="44"/>
    </row>
    <row r="165" spans="1:12" ht="15" customHeight="1" x14ac:dyDescent="0.25">
      <c r="A165" s="66" t="s">
        <v>116</v>
      </c>
      <c r="B165" s="7">
        <v>4.2276785714285756</v>
      </c>
      <c r="C165" s="43">
        <v>3.6277056277056263</v>
      </c>
      <c r="D165" s="9">
        <f t="shared" si="25"/>
        <v>0.59997294372294929</v>
      </c>
      <c r="E165" s="7">
        <v>4.25</v>
      </c>
      <c r="F165" s="43">
        <v>3.8363636363636355</v>
      </c>
      <c r="G165" s="9">
        <f t="shared" si="26"/>
        <v>0.41363636363636447</v>
      </c>
      <c r="H165" s="68" t="s">
        <v>120</v>
      </c>
      <c r="I165" s="12" t="s">
        <v>121</v>
      </c>
      <c r="K165" s="44"/>
      <c r="L165" s="44"/>
    </row>
    <row r="166" spans="1:12" ht="15" customHeight="1" x14ac:dyDescent="0.25">
      <c r="A166" s="66" t="s">
        <v>117</v>
      </c>
      <c r="B166" s="7">
        <v>4.1973094170403575</v>
      </c>
      <c r="C166" s="43">
        <v>3.4224137931034488</v>
      </c>
      <c r="D166" s="9">
        <f t="shared" si="25"/>
        <v>0.7748956239369087</v>
      </c>
      <c r="E166" s="7">
        <v>4.2000000000000046</v>
      </c>
      <c r="F166" s="43">
        <v>3.7330316742081431</v>
      </c>
      <c r="G166" s="9">
        <f t="shared" si="26"/>
        <v>0.46696832579186154</v>
      </c>
      <c r="H166" s="68" t="s">
        <v>120</v>
      </c>
      <c r="I166" s="12" t="s">
        <v>123</v>
      </c>
      <c r="K166" s="44"/>
      <c r="L166" s="44"/>
    </row>
    <row r="167" spans="1:12" ht="15" customHeight="1" x14ac:dyDescent="0.25">
      <c r="A167" s="66" t="s">
        <v>118</v>
      </c>
      <c r="B167" s="7">
        <v>4.4646017699115044</v>
      </c>
      <c r="C167" s="43">
        <v>4.0382978723404239</v>
      </c>
      <c r="D167" s="9">
        <f t="shared" si="25"/>
        <v>0.42630389757108045</v>
      </c>
      <c r="E167" s="7">
        <v>4.4018264840182608</v>
      </c>
      <c r="F167" s="43">
        <v>4.1085972850678694</v>
      </c>
      <c r="G167" s="9">
        <f t="shared" si="26"/>
        <v>0.29322919895039146</v>
      </c>
      <c r="H167" s="68" t="s">
        <v>120</v>
      </c>
      <c r="I167" s="12" t="s">
        <v>120</v>
      </c>
      <c r="K167" s="44"/>
      <c r="L167" s="44"/>
    </row>
    <row r="168" spans="1:12" ht="15" customHeight="1" thickBot="1" x14ac:dyDescent="0.3">
      <c r="A168" s="67" t="s">
        <v>119</v>
      </c>
      <c r="B168" s="14">
        <v>4.4241071428571441</v>
      </c>
      <c r="C168" s="45">
        <v>2.87391304347826</v>
      </c>
      <c r="D168" s="16">
        <f t="shared" si="25"/>
        <v>1.5501940993788841</v>
      </c>
      <c r="E168" s="14">
        <v>4.4465116279069763</v>
      </c>
      <c r="F168" s="45">
        <v>3.3963133640553007</v>
      </c>
      <c r="G168" s="16">
        <f t="shared" si="26"/>
        <v>1.0501982638516756</v>
      </c>
      <c r="H168" s="69" t="s">
        <v>120</v>
      </c>
      <c r="I168" s="19" t="s">
        <v>123</v>
      </c>
      <c r="K168" s="44"/>
      <c r="L168" s="44"/>
    </row>
    <row r="169" spans="1:12" ht="15" customHeight="1" x14ac:dyDescent="0.25">
      <c r="A169" s="20"/>
      <c r="B169" s="26"/>
      <c r="C169" s="26"/>
      <c r="D169" s="20"/>
      <c r="E169" s="46"/>
      <c r="F169" s="46"/>
      <c r="G169" s="47"/>
      <c r="H169" s="26"/>
      <c r="I169" s="3"/>
    </row>
    <row r="170" spans="1:12" ht="15" customHeight="1" thickBot="1" x14ac:dyDescent="0.3"/>
    <row r="171" spans="1:12" ht="26.25" thickBot="1" x14ac:dyDescent="0.3">
      <c r="A171" s="48" t="s">
        <v>87</v>
      </c>
      <c r="B171" s="22" t="s">
        <v>103</v>
      </c>
      <c r="C171" s="22" t="s">
        <v>125</v>
      </c>
      <c r="D171" s="49" t="s">
        <v>39</v>
      </c>
    </row>
    <row r="172" spans="1:12" ht="15" customHeight="1" thickBot="1" x14ac:dyDescent="0.3">
      <c r="A172" s="50" t="s">
        <v>88</v>
      </c>
      <c r="B172" s="51">
        <v>3.8458333333333319</v>
      </c>
      <c r="C172" s="51">
        <v>4.1194690265486731</v>
      </c>
      <c r="D172" s="52" t="s">
        <v>122</v>
      </c>
    </row>
    <row r="173" spans="1:12" ht="15" customHeight="1" x14ac:dyDescent="0.25">
      <c r="A173" s="53"/>
      <c r="B173" s="54"/>
      <c r="C173" s="54"/>
      <c r="D173" s="53"/>
      <c r="K173" s="1"/>
      <c r="L173" s="1"/>
    </row>
    <row r="174" spans="1:12" ht="15" customHeight="1" thickBot="1" x14ac:dyDescent="0.3">
      <c r="K174" s="1"/>
      <c r="L174" s="1"/>
    </row>
    <row r="175" spans="1:12" ht="15" customHeight="1" thickBot="1" x14ac:dyDescent="0.3">
      <c r="A175" s="79" t="s">
        <v>89</v>
      </c>
      <c r="B175" s="80"/>
      <c r="C175" s="80"/>
      <c r="D175" s="80"/>
      <c r="E175" s="81"/>
      <c r="K175" s="1"/>
      <c r="L175" s="1"/>
    </row>
    <row r="176" spans="1:12" ht="15" customHeight="1" thickBot="1" x14ac:dyDescent="0.3">
      <c r="A176" s="20"/>
      <c r="B176" s="26"/>
      <c r="C176" s="26"/>
      <c r="K176" s="1"/>
      <c r="L176" s="1"/>
    </row>
    <row r="177" spans="1:12" ht="25.5" x14ac:dyDescent="0.25">
      <c r="A177" s="55" t="s">
        <v>90</v>
      </c>
      <c r="B177" s="28" t="s">
        <v>104</v>
      </c>
      <c r="C177" s="77" t="s">
        <v>105</v>
      </c>
      <c r="D177" s="76" t="s">
        <v>126</v>
      </c>
      <c r="E177" s="77" t="s">
        <v>127</v>
      </c>
      <c r="K177" s="1"/>
      <c r="L177" s="1"/>
    </row>
    <row r="178" spans="1:12" ht="15" customHeight="1" x14ac:dyDescent="0.25">
      <c r="A178" s="6" t="s">
        <v>91</v>
      </c>
      <c r="B178" s="24">
        <v>34</v>
      </c>
      <c r="C178" s="30">
        <f t="shared" ref="C178:C183" si="27">B178/B$183</f>
        <v>0.14107883817427386</v>
      </c>
      <c r="D178" s="31">
        <v>16</v>
      </c>
      <c r="E178" s="30">
        <f t="shared" ref="E178:E183" si="28">D178/D$183</f>
        <v>7.1748878923766815E-2</v>
      </c>
      <c r="K178" s="1"/>
      <c r="L178" s="1"/>
    </row>
    <row r="179" spans="1:12" ht="15" customHeight="1" x14ac:dyDescent="0.25">
      <c r="A179" s="6" t="s">
        <v>92</v>
      </c>
      <c r="B179" s="24">
        <v>78</v>
      </c>
      <c r="C179" s="30">
        <f t="shared" si="27"/>
        <v>0.32365145228215769</v>
      </c>
      <c r="D179" s="31">
        <v>89</v>
      </c>
      <c r="E179" s="30">
        <f t="shared" si="28"/>
        <v>0.3991031390134529</v>
      </c>
      <c r="K179" s="1"/>
      <c r="L179" s="1"/>
    </row>
    <row r="180" spans="1:12" ht="15" customHeight="1" x14ac:dyDescent="0.25">
      <c r="A180" s="6" t="s">
        <v>93</v>
      </c>
      <c r="B180" s="24">
        <v>54</v>
      </c>
      <c r="C180" s="30">
        <f t="shared" si="27"/>
        <v>0.22406639004149378</v>
      </c>
      <c r="D180" s="31">
        <v>61</v>
      </c>
      <c r="E180" s="30">
        <f t="shared" si="28"/>
        <v>0.273542600896861</v>
      </c>
      <c r="K180" s="1"/>
      <c r="L180" s="1"/>
    </row>
    <row r="181" spans="1:12" ht="15" customHeight="1" x14ac:dyDescent="0.25">
      <c r="A181" s="6" t="s">
        <v>94</v>
      </c>
      <c r="B181" s="24">
        <v>49</v>
      </c>
      <c r="C181" s="30">
        <f t="shared" si="27"/>
        <v>0.2033195020746888</v>
      </c>
      <c r="D181" s="31">
        <v>33</v>
      </c>
      <c r="E181" s="30">
        <f t="shared" si="28"/>
        <v>0.14798206278026907</v>
      </c>
      <c r="K181" s="1"/>
      <c r="L181" s="1"/>
    </row>
    <row r="182" spans="1:12" ht="15" customHeight="1" x14ac:dyDescent="0.25">
      <c r="A182" s="6" t="s">
        <v>95</v>
      </c>
      <c r="B182" s="56">
        <v>26</v>
      </c>
      <c r="C182" s="30">
        <f t="shared" si="27"/>
        <v>0.1078838174273859</v>
      </c>
      <c r="D182" s="31">
        <v>24</v>
      </c>
      <c r="E182" s="30">
        <f t="shared" si="28"/>
        <v>0.10762331838565023</v>
      </c>
      <c r="K182" s="1"/>
      <c r="L182" s="1"/>
    </row>
    <row r="183" spans="1:12" ht="15" customHeight="1" thickBot="1" x14ac:dyDescent="0.3">
      <c r="A183" s="13" t="s">
        <v>50</v>
      </c>
      <c r="B183" s="32">
        <f>SUM(B178:B182)</f>
        <v>241</v>
      </c>
      <c r="C183" s="33">
        <f t="shared" si="27"/>
        <v>1</v>
      </c>
      <c r="D183" s="34">
        <f>SUM(D178:D182)</f>
        <v>223</v>
      </c>
      <c r="E183" s="33">
        <f t="shared" si="28"/>
        <v>1</v>
      </c>
      <c r="K183" s="1"/>
      <c r="L183" s="1"/>
    </row>
    <row r="184" spans="1:12" ht="15" customHeight="1" x14ac:dyDescent="0.25">
      <c r="A184" s="20"/>
      <c r="B184" s="35"/>
      <c r="C184" s="36"/>
      <c r="D184" s="57"/>
      <c r="K184" s="1"/>
      <c r="L184" s="1"/>
    </row>
    <row r="185" spans="1:12" ht="15" customHeight="1" thickBot="1" x14ac:dyDescent="0.3">
      <c r="A185" s="20"/>
      <c r="B185" s="26"/>
      <c r="C185" s="26"/>
      <c r="D185" s="57"/>
      <c r="K185" s="1"/>
      <c r="L185" s="1"/>
    </row>
    <row r="186" spans="1:12" ht="25.5" x14ac:dyDescent="0.25">
      <c r="A186" s="55" t="s">
        <v>96</v>
      </c>
      <c r="B186" s="28" t="s">
        <v>104</v>
      </c>
      <c r="C186" s="77" t="s">
        <v>105</v>
      </c>
      <c r="D186" s="76" t="s">
        <v>126</v>
      </c>
      <c r="E186" s="77" t="s">
        <v>127</v>
      </c>
      <c r="K186" s="1"/>
      <c r="L186" s="1"/>
    </row>
    <row r="187" spans="1:12" ht="15" customHeight="1" x14ac:dyDescent="0.25">
      <c r="A187" s="6" t="s">
        <v>97</v>
      </c>
      <c r="B187" s="24">
        <v>144</v>
      </c>
      <c r="C187" s="30">
        <f>B187/B$190</f>
        <v>0.60504201680672265</v>
      </c>
      <c r="D187" s="58">
        <v>129</v>
      </c>
      <c r="E187" s="59">
        <f>D187/D$190</f>
        <v>0.57847533632286996</v>
      </c>
      <c r="K187" s="1"/>
      <c r="L187" s="1"/>
    </row>
    <row r="188" spans="1:12" ht="15" customHeight="1" x14ac:dyDescent="0.25">
      <c r="A188" s="6" t="s">
        <v>98</v>
      </c>
      <c r="B188" s="24">
        <v>83</v>
      </c>
      <c r="C188" s="30">
        <f>B188/B$190</f>
        <v>0.34873949579831931</v>
      </c>
      <c r="D188" s="58">
        <v>89</v>
      </c>
      <c r="E188" s="59">
        <f>D188/D$190</f>
        <v>0.3991031390134529</v>
      </c>
      <c r="K188" s="1"/>
      <c r="L188" s="1"/>
    </row>
    <row r="189" spans="1:12" ht="15" customHeight="1" x14ac:dyDescent="0.25">
      <c r="A189" s="6" t="s">
        <v>99</v>
      </c>
      <c r="B189" s="24">
        <v>11</v>
      </c>
      <c r="C189" s="30">
        <f>B189/B$190</f>
        <v>4.6218487394957986E-2</v>
      </c>
      <c r="D189" s="58">
        <v>5</v>
      </c>
      <c r="E189" s="59">
        <f>D189/D$190</f>
        <v>2.2421524663677129E-2</v>
      </c>
      <c r="K189" s="1"/>
      <c r="L189" s="1"/>
    </row>
    <row r="190" spans="1:12" ht="15" customHeight="1" thickBot="1" x14ac:dyDescent="0.3">
      <c r="A190" s="13" t="s">
        <v>50</v>
      </c>
      <c r="B190" s="25">
        <f>SUM(B187:B189)</f>
        <v>238</v>
      </c>
      <c r="C190" s="33">
        <f>B190/B$190</f>
        <v>1</v>
      </c>
      <c r="D190" s="60">
        <f>SUM(D187:D189)</f>
        <v>223</v>
      </c>
      <c r="E190" s="61">
        <f>D190/D$190</f>
        <v>1</v>
      </c>
      <c r="K190" s="1"/>
      <c r="L190" s="1"/>
    </row>
    <row r="191" spans="1:12" ht="15" customHeight="1" x14ac:dyDescent="0.25">
      <c r="D191" s="57"/>
      <c r="K191" s="1"/>
      <c r="L191" s="1"/>
    </row>
    <row r="192" spans="1:12" ht="15" customHeight="1" thickBot="1" x14ac:dyDescent="0.3">
      <c r="K192" s="1"/>
      <c r="L192" s="1"/>
    </row>
    <row r="193" spans="1:12" ht="25.5" x14ac:dyDescent="0.25">
      <c r="A193" s="55" t="s">
        <v>96</v>
      </c>
      <c r="B193" s="28" t="s">
        <v>104</v>
      </c>
      <c r="C193" s="77" t="s">
        <v>105</v>
      </c>
      <c r="D193" s="76" t="s">
        <v>126</v>
      </c>
      <c r="E193" s="77" t="s">
        <v>127</v>
      </c>
      <c r="K193" s="1"/>
      <c r="L193" s="1"/>
    </row>
    <row r="194" spans="1:12" ht="15" customHeight="1" x14ac:dyDescent="0.25">
      <c r="A194" s="6" t="s">
        <v>100</v>
      </c>
      <c r="B194" s="24">
        <v>174</v>
      </c>
      <c r="C194" s="30">
        <f>B194/B$196</f>
        <v>0.72199170124481327</v>
      </c>
      <c r="D194" s="58">
        <v>153</v>
      </c>
      <c r="E194" s="59">
        <f>D194/D$196</f>
        <v>0.68918918918918914</v>
      </c>
      <c r="K194" s="1"/>
      <c r="L194" s="1"/>
    </row>
    <row r="195" spans="1:12" ht="15" customHeight="1" x14ac:dyDescent="0.25">
      <c r="A195" s="6" t="s">
        <v>101</v>
      </c>
      <c r="B195" s="24">
        <v>67</v>
      </c>
      <c r="C195" s="30">
        <f>B195/B$196</f>
        <v>0.27800829875518673</v>
      </c>
      <c r="D195" s="58">
        <v>69</v>
      </c>
      <c r="E195" s="59">
        <f>D195/D$196</f>
        <v>0.3108108108108108</v>
      </c>
      <c r="K195" s="1"/>
      <c r="L195" s="1"/>
    </row>
    <row r="196" spans="1:12" ht="15" customHeight="1" thickBot="1" x14ac:dyDescent="0.3">
      <c r="A196" s="13" t="s">
        <v>50</v>
      </c>
      <c r="B196" s="25">
        <f>SUM(B194:B195)</f>
        <v>241</v>
      </c>
      <c r="C196" s="33">
        <f>B196/B$196</f>
        <v>1</v>
      </c>
      <c r="D196" s="60">
        <f>SUM(D194:D195)</f>
        <v>222</v>
      </c>
      <c r="E196" s="61">
        <f>D196/D$196</f>
        <v>1</v>
      </c>
      <c r="K196" s="1"/>
      <c r="L196" s="1"/>
    </row>
  </sheetData>
  <mergeCells count="16">
    <mergeCell ref="J3:J4"/>
    <mergeCell ref="A1:I1"/>
    <mergeCell ref="A3:A4"/>
    <mergeCell ref="B3:D3"/>
    <mergeCell ref="E3:G3"/>
    <mergeCell ref="H3:H4"/>
    <mergeCell ref="I3:I4"/>
    <mergeCell ref="A175:E175"/>
    <mergeCell ref="A40:D40"/>
    <mergeCell ref="A126:D126"/>
    <mergeCell ref="A139:I139"/>
    <mergeCell ref="A141:A142"/>
    <mergeCell ref="B141:D141"/>
    <mergeCell ref="E141:G141"/>
    <mergeCell ref="H141:H142"/>
    <mergeCell ref="I141:I142"/>
  </mergeCells>
  <conditionalFormatting sqref="J5 J8:J15 J17:J22 J25:J31 J33:J37">
    <cfRule type="cellIs" dxfId="0" priority="3" operator="lessThan">
      <formula>-0.25628186</formula>
    </cfRule>
    <cfRule type="cellIs" dxfId="1" priority="2" operator="greaterThan">
      <formula>0</formula>
    </cfRule>
    <cfRule type="cellIs" dxfId="2" priority="1" operator="lessThan">
      <formula>0</formula>
    </cfRule>
  </conditionalFormatting>
  <pageMargins left="0.7" right="0.7" top="0.75" bottom="0.75" header="0.3" footer="0.3"/>
  <pageSetup scale="66" fitToHeight="0" orientation="landscape" r:id="rId1"/>
  <headerFooter>
    <oddHeader>&amp;C&amp;"Arial,Regular"&amp;10COLLEGE EMPLOYEE SATISFACTION SURVEY RESULTS
Tri-County Technical College - Fall 2013 - TCTC 2013 to TCTC 2012 Comparison</oddHeader>
    <oddFooter>&amp;C&amp;"Arial,Regular"&amp;10Significance levels: NS = no significant difference;  * = p &lt; .05;  ** = p &lt; .01;  *** = p &lt; .001</oddFooter>
  </headerFooter>
  <rowBreaks count="5" manualBreakCount="5">
    <brk id="38" max="16383" man="1"/>
    <brk id="73" max="16383" man="1"/>
    <brk id="124" max="16383" man="1"/>
    <brk id="137" max="16383" man="1"/>
    <brk id="173" max="16383" man="1"/>
  </rowBreaks>
  <ignoredErrors>
    <ignoredError sqref="C72:D72 C89:D89 C106:D106 C183:C185 C187:C192 C194:C196 D90:D91 D183:D185 D123 D190:D192 D196:D197 D107:D108 D119:D122 D110:D118" formula="1"/>
    <ignoredError sqref="E104:E106 E110:E123" evalError="1"/>
    <ignoredError sqref="C110:C118 C123 C119:C122" evalError="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TCTC 2013-TCTC 2012 Comparison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McCann</dc:creator>
  <cp:lastModifiedBy>Marino, Christopher J.</cp:lastModifiedBy>
  <cp:lastPrinted>2013-06-28T21:10:06Z</cp:lastPrinted>
  <dcterms:created xsi:type="dcterms:W3CDTF">2013-06-17T16:04:03Z</dcterms:created>
  <dcterms:modified xsi:type="dcterms:W3CDTF">2014-03-03T19:31:09Z</dcterms:modified>
</cp:coreProperties>
</file>